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50" windowWidth="15600" windowHeight="7620" activeTab="1"/>
  </bookViews>
  <sheets>
    <sheet name="马金铺保洁绿化区域面积及要求" sheetId="2" r:id="rId1"/>
    <sheet name="南坝服务质量要求及范围" sheetId="4" r:id="rId2"/>
    <sheet name="招标文件-报价模板" sheetId="1" state="hidden" r:id="rId3"/>
    <sheet name="马金铺物业服务报价" sheetId="6" r:id="rId4"/>
    <sheet name="南坝物业服务报价" sheetId="7" r:id="rId5"/>
  </sheets>
  <definedNames>
    <definedName name="_xlnm.Print_Titles" localSheetId="3">马金铺物业服务报价!$1:$1</definedName>
    <definedName name="_xlnm.Print_Titles" localSheetId="4">南坝物业服务报价!$1:$1</definedName>
    <definedName name="_xlnm.Print_Titles" localSheetId="2">'招标文件-报价模板'!$1:$1</definedName>
  </definedNames>
  <calcPr calcId="125725"/>
</workbook>
</file>

<file path=xl/calcChain.xml><?xml version="1.0" encoding="utf-8"?>
<calcChain xmlns="http://schemas.openxmlformats.org/spreadsheetml/2006/main">
  <c r="E11" i="6"/>
  <c r="E9"/>
  <c r="E8"/>
  <c r="E18" i="7"/>
  <c r="E17"/>
  <c r="D17"/>
  <c r="E10"/>
  <c r="C10"/>
  <c r="E16"/>
  <c r="E15" i="6"/>
  <c r="E14" i="7" l="1"/>
  <c r="E9"/>
  <c r="D15"/>
  <c r="E13"/>
  <c r="E12"/>
  <c r="E11"/>
  <c r="E15" s="1"/>
  <c r="E8"/>
  <c r="E7"/>
  <c r="E6"/>
  <c r="E5"/>
  <c r="C14" i="6"/>
  <c r="E13"/>
  <c r="E12"/>
  <c r="C11"/>
  <c r="E10"/>
  <c r="E7"/>
  <c r="E6"/>
  <c r="E37" i="1"/>
  <c r="E33"/>
  <c r="D16" i="6" l="1"/>
  <c r="E16" s="1"/>
  <c r="E17" s="1"/>
  <c r="E14"/>
  <c r="C19" i="2"/>
  <c r="D38" i="1"/>
  <c r="E36"/>
  <c r="E35"/>
  <c r="E38" s="1"/>
  <c r="C34"/>
  <c r="E31"/>
  <c r="E32"/>
  <c r="E30"/>
  <c r="E34" s="1"/>
  <c r="E19"/>
  <c r="C18"/>
  <c r="E17"/>
  <c r="E16"/>
  <c r="E7"/>
  <c r="E8"/>
  <c r="E9"/>
  <c r="E10"/>
  <c r="E11"/>
  <c r="E12"/>
  <c r="E13"/>
  <c r="E14"/>
  <c r="C15"/>
  <c r="E6"/>
  <c r="E15" s="1"/>
  <c r="E19" i="7" l="1"/>
  <c r="E39" i="1"/>
  <c r="C20"/>
  <c r="E21" s="1"/>
  <c r="E18"/>
  <c r="E20" s="1"/>
  <c r="E18" i="6" l="1"/>
  <c r="E40" i="1"/>
  <c r="E41" s="1"/>
  <c r="E22"/>
  <c r="E23" s="1"/>
  <c r="E42" l="1"/>
  <c r="E43" s="1"/>
  <c r="E24"/>
  <c r="B46" l="1"/>
  <c r="B47" s="1"/>
</calcChain>
</file>

<file path=xl/sharedStrings.xml><?xml version="1.0" encoding="utf-8"?>
<sst xmlns="http://schemas.openxmlformats.org/spreadsheetml/2006/main" count="295" uniqueCount="196">
  <si>
    <t>岗位</t>
    <phoneticPr fontId="1" type="noConversion"/>
  </si>
  <si>
    <t>每月合计价格</t>
    <phoneticPr fontId="1" type="noConversion"/>
  </si>
  <si>
    <t>1.人员费用</t>
    <phoneticPr fontId="1" type="noConversion"/>
  </si>
  <si>
    <t>项目主管</t>
    <phoneticPr fontId="1" type="noConversion"/>
  </si>
  <si>
    <t>保洁-质检楼</t>
    <phoneticPr fontId="1" type="noConversion"/>
  </si>
  <si>
    <t>保洁-（外围+车库+垃圾房）</t>
    <phoneticPr fontId="1" type="noConversion"/>
  </si>
  <si>
    <t>保洁-综合楼（食堂）</t>
    <phoneticPr fontId="1" type="noConversion"/>
  </si>
  <si>
    <t>绿化-工程绿化</t>
    <phoneticPr fontId="1" type="noConversion"/>
  </si>
  <si>
    <t>预计人员费用</t>
    <phoneticPr fontId="1" type="noConversion"/>
  </si>
  <si>
    <t>工具合计</t>
    <phoneticPr fontId="1" type="noConversion"/>
  </si>
  <si>
    <t>公司管理费用</t>
    <phoneticPr fontId="1" type="noConversion"/>
  </si>
  <si>
    <t>公司税费</t>
    <phoneticPr fontId="1" type="noConversion"/>
  </si>
  <si>
    <t>合计月费用</t>
    <phoneticPr fontId="1" type="noConversion"/>
  </si>
  <si>
    <t>合计年费用</t>
    <phoneticPr fontId="1" type="noConversion"/>
  </si>
  <si>
    <t>预计配置人数</t>
    <phoneticPr fontId="1" type="noConversion"/>
  </si>
  <si>
    <t>2工具</t>
    <phoneticPr fontId="1" type="noConversion"/>
  </si>
  <si>
    <t>3.绿植前期改造费</t>
    <phoneticPr fontId="1" type="noConversion"/>
  </si>
  <si>
    <t>此处填列保洁工具+清洁用品月价格</t>
    <phoneticPr fontId="1" type="noConversion"/>
  </si>
  <si>
    <t>此处填列绿化工具+绿化用品月价格</t>
    <phoneticPr fontId="1" type="noConversion"/>
  </si>
  <si>
    <t>上述1-3项小计</t>
    <phoneticPr fontId="1" type="noConversion"/>
  </si>
  <si>
    <t>此处填列报价公司名称</t>
    <phoneticPr fontId="1" type="noConversion"/>
  </si>
  <si>
    <t>效果改造面积约1.4万平，方案仅为土壤改善+土中石子或水泥块清除</t>
    <phoneticPr fontId="1" type="noConversion"/>
  </si>
  <si>
    <t>我公司要求提供增值税专用发票</t>
    <phoneticPr fontId="1" type="noConversion"/>
  </si>
  <si>
    <t>此处填列人均费用（含工资+保险+服装+福利+餐费+其他未提及费用）</t>
    <phoneticPr fontId="1" type="noConversion"/>
  </si>
  <si>
    <t>马金铺厂区报价</t>
    <phoneticPr fontId="1" type="noConversion"/>
  </si>
  <si>
    <t>南坝厂区报价</t>
    <phoneticPr fontId="1" type="noConversion"/>
  </si>
  <si>
    <t>1.人员费用</t>
    <phoneticPr fontId="1" type="noConversion"/>
  </si>
  <si>
    <t>（此处填列计划配置人数）</t>
    <phoneticPr fontId="1" type="noConversion"/>
  </si>
  <si>
    <t>项目主管</t>
    <phoneticPr fontId="1" type="noConversion"/>
  </si>
  <si>
    <t>绿化人员</t>
    <phoneticPr fontId="1" type="noConversion"/>
  </si>
  <si>
    <t>2.工具</t>
    <phoneticPr fontId="1" type="noConversion"/>
  </si>
  <si>
    <t>保洁工具+清洁用品</t>
    <phoneticPr fontId="1" type="noConversion"/>
  </si>
  <si>
    <t>单价（含人员工资+保险+服装费+工具费+福利费+餐费+劳保+其他未提及费用）</t>
    <phoneticPr fontId="1" type="noConversion"/>
  </si>
  <si>
    <t>此处填列人均费用（含工资+保险+服装+福利+餐费+劳保+其他未提及费用）</t>
    <phoneticPr fontId="1" type="noConversion"/>
  </si>
  <si>
    <t>预计人员费用</t>
    <phoneticPr fontId="1" type="noConversion"/>
  </si>
  <si>
    <t>工具合计</t>
    <phoneticPr fontId="1" type="noConversion"/>
  </si>
  <si>
    <t>此处填列一次性对方案改造费用（含运输+人工+餐费+劳保+材料工具费）</t>
    <phoneticPr fontId="1" type="noConversion"/>
  </si>
  <si>
    <t>绿化工具+绿化用品</t>
    <phoneticPr fontId="1" type="noConversion"/>
  </si>
  <si>
    <t>4.管理费</t>
    <phoneticPr fontId="1" type="noConversion"/>
  </si>
  <si>
    <t>5.税率</t>
    <phoneticPr fontId="1" type="noConversion"/>
  </si>
  <si>
    <t>3.管理费</t>
    <phoneticPr fontId="1" type="noConversion"/>
  </si>
  <si>
    <t>公司管理费用</t>
    <phoneticPr fontId="1" type="noConversion"/>
  </si>
  <si>
    <t>上述1-2项小计</t>
    <phoneticPr fontId="1" type="noConversion"/>
  </si>
  <si>
    <t>4.税率</t>
    <phoneticPr fontId="1" type="noConversion"/>
  </si>
  <si>
    <t>公司税费</t>
    <phoneticPr fontId="1" type="noConversion"/>
  </si>
  <si>
    <t>此处填列管理费率</t>
    <phoneticPr fontId="1" type="noConversion"/>
  </si>
  <si>
    <t>此处填列税率</t>
    <phoneticPr fontId="1" type="noConversion"/>
  </si>
  <si>
    <t>合计月费用</t>
    <phoneticPr fontId="1" type="noConversion"/>
  </si>
  <si>
    <t>合计年费用</t>
    <phoneticPr fontId="1" type="noConversion"/>
  </si>
  <si>
    <t>该项目总费用月合计</t>
    <phoneticPr fontId="1" type="noConversion"/>
  </si>
  <si>
    <t>该项目总费用年合计</t>
    <phoneticPr fontId="1" type="noConversion"/>
  </si>
  <si>
    <t>岗位</t>
    <phoneticPr fontId="1" type="noConversion"/>
  </si>
  <si>
    <t>预计配置人数</t>
    <phoneticPr fontId="1" type="noConversion"/>
  </si>
  <si>
    <t>此处填列报价公司名称</t>
    <phoneticPr fontId="1" type="noConversion"/>
  </si>
  <si>
    <t>单价（含人员工资+保险+服装费+工具费+福利费+餐费+其他未提及费用）</t>
    <phoneticPr fontId="1" type="noConversion"/>
  </si>
  <si>
    <t>每月合计价格</t>
    <phoneticPr fontId="1" type="noConversion"/>
  </si>
  <si>
    <t>质检楼</t>
    <phoneticPr fontId="1" type="noConversion"/>
  </si>
  <si>
    <t>一楼</t>
    <phoneticPr fontId="1" type="noConversion"/>
  </si>
  <si>
    <t>地下车库</t>
    <phoneticPr fontId="1" type="noConversion"/>
  </si>
  <si>
    <t>四楼</t>
    <phoneticPr fontId="1" type="noConversion"/>
  </si>
  <si>
    <t>五楼</t>
    <phoneticPr fontId="1" type="noConversion"/>
  </si>
  <si>
    <t>综合楼</t>
    <phoneticPr fontId="1" type="noConversion"/>
  </si>
  <si>
    <t>二楼</t>
    <phoneticPr fontId="1" type="noConversion"/>
  </si>
  <si>
    <t>三楼</t>
    <phoneticPr fontId="1" type="noConversion"/>
  </si>
  <si>
    <t>厂区道路</t>
    <phoneticPr fontId="1" type="noConversion"/>
  </si>
  <si>
    <t>综合车间</t>
    <phoneticPr fontId="1" type="noConversion"/>
  </si>
  <si>
    <t>综合仓库一</t>
    <phoneticPr fontId="1" type="noConversion"/>
  </si>
  <si>
    <t>提取车间</t>
    <phoneticPr fontId="1" type="noConversion"/>
  </si>
  <si>
    <t>面积数据</t>
    <phoneticPr fontId="1" type="noConversion"/>
  </si>
  <si>
    <t>保洁区域</t>
    <phoneticPr fontId="1" type="noConversion"/>
  </si>
  <si>
    <t>绿化管养</t>
    <phoneticPr fontId="1" type="noConversion"/>
  </si>
  <si>
    <t>室外绿化面积</t>
    <phoneticPr fontId="1" type="noConversion"/>
  </si>
  <si>
    <t>合计</t>
    <phoneticPr fontId="1" type="noConversion"/>
  </si>
  <si>
    <t>办公区</t>
    <phoneticPr fontId="1" type="noConversion"/>
  </si>
  <si>
    <t>办公区+会议室</t>
    <phoneticPr fontId="1" type="noConversion"/>
  </si>
  <si>
    <t>员工餐厅+自动售货机区域</t>
    <phoneticPr fontId="1" type="noConversion"/>
  </si>
  <si>
    <t>会议区域+VIP体验馆</t>
    <phoneticPr fontId="1" type="noConversion"/>
  </si>
  <si>
    <t>休息区</t>
    <phoneticPr fontId="1" type="noConversion"/>
  </si>
  <si>
    <t>生产区域内公共过道+电梯楼梯间+废弃物回收放至指定区域</t>
    <phoneticPr fontId="1" type="noConversion"/>
  </si>
  <si>
    <t>办公区+大厅+博物馆（270平）</t>
    <phoneticPr fontId="1" type="noConversion"/>
  </si>
  <si>
    <t>区域内已有建筑提示</t>
    <phoneticPr fontId="1" type="noConversion"/>
  </si>
  <si>
    <t>其中80平为档案储藏，不需要每天打扫；
其余地方精保洁标准参照E3格所列</t>
    <phoneticPr fontId="1" type="noConversion"/>
  </si>
  <si>
    <t>停放机动车区域，环氧地坪</t>
    <phoneticPr fontId="1" type="noConversion"/>
  </si>
  <si>
    <t>其中80平为档案储藏，不需要每天打扫；
其余地方精保洁标准参照E3格所列
其中会议室16人左右，有会议服务需求；</t>
    <phoneticPr fontId="1" type="noConversion"/>
  </si>
  <si>
    <t>精保洁：
1.顶面、墙面标准参照E3格所列；
2.地面：无油渍、无水渍，无明显脚印，餐后必须清洁；
3.餐桌表面：员工就餐完成后需擦拭桌面，无明显印迹，以确保翻台时清洁卫生</t>
    <phoneticPr fontId="1" type="noConversion"/>
  </si>
  <si>
    <t>保证公共区域通道，房间内部需要时打扫
服务同E9格所列</t>
    <phoneticPr fontId="1" type="noConversion"/>
  </si>
  <si>
    <t>内部道路+电线杆+路引标牌+垃圾房+2个公共卫生间</t>
    <phoneticPr fontId="1" type="noConversion"/>
  </si>
  <si>
    <t>废弃物收集放至指定区域
公共过道+电梯间精保洁标准</t>
    <phoneticPr fontId="1" type="noConversion"/>
  </si>
  <si>
    <t>拟定人数说明</t>
    <phoneticPr fontId="1" type="noConversion"/>
  </si>
  <si>
    <t>该区域为车间及仓库，已核定清扫人员及区域，按9人做配置，后期人员增加及减少，双方沟通达成一致后执行；</t>
    <phoneticPr fontId="1" type="noConversion"/>
  </si>
  <si>
    <t>保洁工具+清洁用品+劳保用品</t>
    <phoneticPr fontId="1" type="noConversion"/>
  </si>
  <si>
    <t>绿化工具+绿化用品+劳保用品</t>
    <phoneticPr fontId="1" type="noConversion"/>
  </si>
  <si>
    <t>此处填列保洁工具+清洁用品+劳保用品 月价格</t>
    <phoneticPr fontId="1" type="noConversion"/>
  </si>
  <si>
    <t>此处填列绿化工具+绿化用品+劳保用品 月价格</t>
    <phoneticPr fontId="1" type="noConversion"/>
  </si>
  <si>
    <t>区域</t>
    <phoneticPr fontId="1" type="noConversion"/>
  </si>
  <si>
    <t>楼层</t>
    <phoneticPr fontId="1" type="noConversion"/>
  </si>
  <si>
    <t>内容</t>
    <phoneticPr fontId="1" type="noConversion"/>
  </si>
  <si>
    <t>服务质量要求及范围</t>
    <phoneticPr fontId="1" type="noConversion"/>
  </si>
  <si>
    <t>保洁-仓库</t>
    <phoneticPr fontId="1" type="noConversion"/>
  </si>
  <si>
    <t>保洁-车间内部</t>
    <phoneticPr fontId="1" type="noConversion"/>
  </si>
  <si>
    <t>按2人配置</t>
    <phoneticPr fontId="1" type="noConversion"/>
  </si>
  <si>
    <t>按7人配置</t>
    <phoneticPr fontId="1" type="noConversion"/>
  </si>
  <si>
    <t>保洁-综合楼（二楼会议服务兼保洁）</t>
    <phoneticPr fontId="1" type="noConversion"/>
  </si>
  <si>
    <t>保洁-综合楼（休息区管理服务兼保洁）</t>
    <phoneticPr fontId="1" type="noConversion"/>
  </si>
  <si>
    <t>保洁人员+会务人员</t>
    <phoneticPr fontId="1" type="noConversion"/>
  </si>
  <si>
    <r>
      <t xml:space="preserve">                            </t>
    </r>
    <r>
      <rPr>
        <b/>
        <sz val="12"/>
        <color rgb="FF000000"/>
        <rFont val="宋体"/>
        <family val="3"/>
        <charset val="134"/>
      </rPr>
      <t>项目投标报价明细表</t>
    </r>
  </si>
  <si>
    <t>南坝区域质量要求及范围</t>
    <phoneticPr fontId="1" type="noConversion"/>
  </si>
  <si>
    <t>工程工具+劳保用品</t>
    <phoneticPr fontId="1" type="noConversion"/>
  </si>
  <si>
    <t>此处填列工程维护工具+劳保用品</t>
    <phoneticPr fontId="1" type="noConversion"/>
  </si>
  <si>
    <t>工程人员（需具备电力、电梯操作证）</t>
    <phoneticPr fontId="1" type="noConversion"/>
  </si>
  <si>
    <t>马金铺区域服务质量要求及范围</t>
    <phoneticPr fontId="1" type="noConversion"/>
  </si>
  <si>
    <t>根据物业服务方案，自行拟定服务人数，分别确保精保洁和软性管理服务质量</t>
    <phoneticPr fontId="1" type="noConversion"/>
  </si>
  <si>
    <t>绿化面积按招标公司要求，投标公司自行报服务人数</t>
  </si>
  <si>
    <t>绿化面积按招标公司要求，投标公司自行报服务人数</t>
    <phoneticPr fontId="1" type="noConversion"/>
  </si>
  <si>
    <t>厂区内部绿化</t>
    <phoneticPr fontId="1" type="noConversion"/>
  </si>
  <si>
    <t>办公公共区域、厂区道路、会议室</t>
    <phoneticPr fontId="1" type="noConversion"/>
  </si>
  <si>
    <t>卫生间两间</t>
    <phoneticPr fontId="1" type="noConversion"/>
  </si>
  <si>
    <t>厂区内部道路+厂区外围道路</t>
    <phoneticPr fontId="1" type="noConversion"/>
  </si>
  <si>
    <t>拟定人数说明</t>
    <phoneticPr fontId="1" type="noConversion"/>
  </si>
  <si>
    <t>室外绿植含鱼池</t>
    <phoneticPr fontId="1" type="noConversion"/>
  </si>
  <si>
    <t>设施</t>
    <phoneticPr fontId="1" type="noConversion"/>
  </si>
  <si>
    <t>根据物业服务方案，自行拟定服务人数，分别确保精保洁和软性管理服务质量</t>
    <phoneticPr fontId="1" type="noConversion"/>
  </si>
  <si>
    <t>自行拟定服务人数</t>
  </si>
  <si>
    <t>自行拟定服务人数</t>
    <phoneticPr fontId="1" type="noConversion"/>
  </si>
  <si>
    <t>项目</t>
    <phoneticPr fontId="1" type="noConversion"/>
  </si>
  <si>
    <t>建筑提示</t>
    <phoneticPr fontId="1" type="noConversion"/>
  </si>
  <si>
    <t>项目经理</t>
    <phoneticPr fontId="1" type="noConversion"/>
  </si>
  <si>
    <r>
      <t xml:space="preserve">  昆明中药厂马金铺厂区物业服务  </t>
    </r>
    <r>
      <rPr>
        <b/>
        <sz val="12"/>
        <color rgb="FF000000"/>
        <rFont val="宋体"/>
        <family val="3"/>
        <charset val="134"/>
      </rPr>
      <t>项目投标报价明细表</t>
    </r>
    <phoneticPr fontId="1" type="noConversion"/>
  </si>
  <si>
    <t>项目经理（必须常驻项目）</t>
    <phoneticPr fontId="1" type="noConversion"/>
  </si>
  <si>
    <t>绿植+排污井+隔油池</t>
    <phoneticPr fontId="1" type="noConversion"/>
  </si>
  <si>
    <t>根据现场踏勘情况自行报价</t>
    <phoneticPr fontId="1" type="noConversion"/>
  </si>
  <si>
    <t>按次计项目服务</t>
    <phoneticPr fontId="1" type="noConversion"/>
  </si>
  <si>
    <t>绿植项目（主要针对南面景观区1.4万平）
1.土壤清理：清除建筑垃圾；
2.红土及腐殖土回填；
3.草籽补种；</t>
    <phoneticPr fontId="1" type="noConversion"/>
  </si>
  <si>
    <t>工厂外墙清洗项目（主要是高空清洁楼外墙，需有高空作业资质证，按招标方需求可提供）
1.马金铺建筑外墙整体清洁，含墙体及外墙玻璃；</t>
    <phoneticPr fontId="1" type="noConversion"/>
  </si>
  <si>
    <t>绿化-日常绿化养护</t>
    <phoneticPr fontId="1" type="noConversion"/>
  </si>
  <si>
    <t>保洁项目：（需要时进行）
建筑外墙清洗，含玻璃及外墙立面</t>
    <phoneticPr fontId="1" type="noConversion"/>
  </si>
  <si>
    <t>此处填列一次性对方案改造费用（含运输+人工+餐费+劳保+材料工具+管理费+税费）</t>
    <phoneticPr fontId="1" type="noConversion"/>
  </si>
  <si>
    <t>此处填列每次整体清洁费用（含人工+保护设备+清洁工具+交通+管理费+税费等）</t>
    <phoneticPr fontId="1" type="noConversion"/>
  </si>
  <si>
    <t>4.税费</t>
    <phoneticPr fontId="1" type="noConversion"/>
  </si>
  <si>
    <t>（此处填列税率）</t>
    <phoneticPr fontId="1" type="noConversion"/>
  </si>
  <si>
    <t>日常管理月价格</t>
    <phoneticPr fontId="1" type="noConversion"/>
  </si>
  <si>
    <t>日常管理年价格</t>
    <phoneticPr fontId="1" type="noConversion"/>
  </si>
  <si>
    <r>
      <t xml:space="preserve">    昆明中药厂有限公司南坝厂区物业服务</t>
    </r>
    <r>
      <rPr>
        <b/>
        <sz val="12"/>
        <color rgb="FF000000"/>
        <rFont val="宋体"/>
        <family val="3"/>
        <charset val="134"/>
      </rPr>
      <t>项目投标报价明细表</t>
    </r>
    <phoneticPr fontId="1" type="noConversion"/>
  </si>
  <si>
    <t>保安保卫人员</t>
    <phoneticPr fontId="1" type="noConversion"/>
  </si>
  <si>
    <t>保安保卫工具+劳保用品</t>
    <phoneticPr fontId="1" type="noConversion"/>
  </si>
  <si>
    <t>此处填列保安保卫工具+劳保用品</t>
    <phoneticPr fontId="1" type="noConversion"/>
  </si>
  <si>
    <t>特别说明：南坝区域为项目整体外包形式，物业工作按现场要求完成，确保达到预期要求的服务质量。</t>
    <phoneticPr fontId="1" type="noConversion"/>
  </si>
  <si>
    <t>日常养护标准：
南面景观区约1.4万平，现有植物长势良好，露土及杂草率不高于1%；植物死亡于3天内补种完成；及时修剪塑形；防寒防冻；及时处理病虫害（包括土壤中），不得超过2%的虫害率；景观水池一年两次清洗换水；周边植被不得高于90公分及以上。
其他非景观二期工程暂时绿化地带，保持植物长势良好，无露土，无杂草，及时修剪；不发生高于5%的病虫害发生。</t>
    <phoneticPr fontId="1" type="noConversion"/>
  </si>
  <si>
    <t>保安</t>
    <phoneticPr fontId="1" type="noConversion"/>
  </si>
  <si>
    <t>保安保卫</t>
    <phoneticPr fontId="1" type="noConversion"/>
  </si>
  <si>
    <t>全厂</t>
    <phoneticPr fontId="1" type="noConversion"/>
  </si>
  <si>
    <t>招标方办公区 招标方外租仓库区</t>
    <phoneticPr fontId="1" type="noConversion"/>
  </si>
  <si>
    <t>1.蹲坑、小便池清洁及消毒
2.洗手池、妆容池、台面清洁
3.隔断、地面、顶面清洁
4.垃圾桶卫生</t>
    <phoneticPr fontId="1" type="noConversion"/>
  </si>
  <si>
    <t>办公楼公共区域</t>
    <phoneticPr fontId="1" type="noConversion"/>
  </si>
  <si>
    <r>
      <t>1.电梯维护：需由取得</t>
    </r>
    <r>
      <rPr>
        <b/>
        <sz val="10"/>
        <color theme="1"/>
        <rFont val="华文细黑"/>
        <family val="3"/>
        <charset val="134"/>
      </rPr>
      <t>电梯安全管理证人员</t>
    </r>
    <r>
      <rPr>
        <sz val="10"/>
        <color theme="1"/>
        <rFont val="华文细黑"/>
        <family val="3"/>
        <charset val="134"/>
      </rPr>
      <t>管理，由具备</t>
    </r>
    <r>
      <rPr>
        <b/>
        <sz val="10"/>
        <color theme="1"/>
        <rFont val="华文细黑"/>
        <family val="3"/>
        <charset val="134"/>
      </rPr>
      <t>电梯维修保养资格证单位</t>
    </r>
    <r>
      <rPr>
        <sz val="10"/>
        <color theme="1"/>
        <rFont val="华文细黑"/>
        <family val="3"/>
        <charset val="134"/>
      </rPr>
      <t xml:space="preserve">进行定期维护保养，电梯每年必须做年度安全检验，电梯使用单位必须和电梯维保单位签订电梯维保合同。
2.楼顶霓虹灯：进行日常巡查维修管理。
3. 厂房设施：每月第一周定期对厂房建筑及设施、仓贮、厂区道路、照明、建筑物外墙和屋面防水、技术夹层、空调机房等进行巡查，并做好巡回检查记录，发现问题及时进行保养和检修。                            </t>
    </r>
    <phoneticPr fontId="1" type="noConversion"/>
  </si>
  <si>
    <t>道路干净，无杂物，无积水，无落叶；路旁指示牌及电线杆清洁，无明显灰尘；
垃圾房无满溢及无杂物乱堆放现象，垃圾桶外表干净整洁，整齐摆放
道路旁各建筑玻璃立墙2米以下的范围，需阶段性清洁，确保光亮清洁状态</t>
    <phoneticPr fontId="1" type="noConversion"/>
  </si>
  <si>
    <t>精保洁：
1.地面无明显印迹及污物，保持光亮清洁；
2.顶面消防管道定期清洁，顶面无明显积尘、无蛛网
3.墙面附属设施碰触区域整洁，无明显积尘</t>
    <phoneticPr fontId="1" type="noConversion"/>
  </si>
  <si>
    <t>精保洁：
1.地面无明显脚印、无明显灰尘，无水渍；
2.立面（墙体附属设施、玻璃墙、门）干净整洁，无灰尘、印迹及异物；
3.顶面无明显积尘，无蛛网；消防管道需定期清洁。
4.办公家具及时归位，无积尘，干净整洁；员工位（空位需打扫，有员工的座位可以不打扫桌面）</t>
    <phoneticPr fontId="1" type="noConversion"/>
  </si>
  <si>
    <t>精保洁：地面、立体及顶面标准参照E3格所列；
服务：会议室布置、桌椅准备及调整、会议茶水物料及准备，会议设施的检查及准备；接待就餐需具备商务服务礼仪技能。</t>
    <phoneticPr fontId="1" type="noConversion"/>
  </si>
  <si>
    <t>1. 公共办公区域垃圾桶垃圾不得超三分之二；
2. 地面干净无污渍，无明显脚印、无水渍；
3. 立面扶梯及墙面附属物无明显灰尘，无印渍。</t>
    <phoneticPr fontId="1" type="noConversion"/>
  </si>
  <si>
    <t xml:space="preserve">1. 道路干净，无杂物，无积水，无落叶；路旁指示牌及电线杆清洁，无明显灰尘；
2. 垃圾房无满溢及无杂物乱堆放现象，垃圾桶外表干净整洁，整齐摆放
3. 污泥定期清掏；
</t>
    <phoneticPr fontId="1" type="noConversion"/>
  </si>
  <si>
    <t>供水系统：2套恒压变频供水系统，分别是饮用水（制剂大楼）供水系统；消防水（原质检、办公楼、食堂、生活区）供水系统。
1.日常维护：每天对压力、水位、水泵机械密封电器线路进行检查；配电柜每6个月进行一次吹扫；每年对水池进行一次清洗，日常进行设备操作维修保养，解决设备故障，确保整个供水系统正常，以及整个厂区供水管网维护维修更换。
2.仓库及厂房水表抄表，水费对账+收款+缴费</t>
    <phoneticPr fontId="1" type="noConversion"/>
  </si>
  <si>
    <r>
      <t>配电系统：一个高压配电室，3台变压器，一个低压配电室及各幢楼层配电室（楼层配电室有制剂一楼备用电源配电柜、二楼配电柜，四楼配电柜、五楼配电柜、六楼配电柜、七楼配电柜、八楼配电柜、九楼配电柜、提取二楼配电柜、提取取三夹配电柜、三会议室配电柜）
1.配电室管理操作维护保养，确保供电系统正常安全稳定运行，必需配备</t>
    </r>
    <r>
      <rPr>
        <b/>
        <sz val="10"/>
        <color theme="1"/>
        <rFont val="华文细黑"/>
        <family val="3"/>
        <charset val="134"/>
      </rPr>
      <t>专业电工值班抄表</t>
    </r>
    <r>
      <rPr>
        <sz val="10"/>
        <color theme="1"/>
        <rFont val="华文细黑"/>
        <family val="3"/>
        <charset val="134"/>
      </rPr>
      <t xml:space="preserve">，每2年进行一次总配电室预防性检测。
2.配电室备用电源（柴油发电机），日常操作维护：每15天对蓄电池充电一次，每次冲12小时；每3个月预热一次，每次15分钟，确保柴油发电机随时可启动使用。
3.仓库及厂房电表抄表，电费对账+收款+缴费
</t>
    </r>
    <phoneticPr fontId="1" type="noConversion"/>
  </si>
  <si>
    <t>会议服务</t>
    <phoneticPr fontId="1" type="noConversion"/>
  </si>
  <si>
    <t>水</t>
    <phoneticPr fontId="1" type="noConversion"/>
  </si>
  <si>
    <t>电</t>
    <phoneticPr fontId="1" type="noConversion"/>
  </si>
  <si>
    <t>工程水电</t>
    <phoneticPr fontId="1" type="noConversion"/>
  </si>
  <si>
    <t>一、日常服务</t>
    <phoneticPr fontId="1" type="noConversion"/>
  </si>
  <si>
    <t>项目</t>
    <phoneticPr fontId="1" type="noConversion"/>
  </si>
  <si>
    <t xml:space="preserve">会议室精保洁：
1. 地面无脚印、无明显灰尘，无水渍；
2. 立面（墙体附属设施、玻璃墙、门）干净整洁，无灰尘、印迹及异物；
3. 顶面无明显积尘，无蛛网；
4. 博古柜、相框、企业介绍看板、电器设备等擦拭；
5. 窗帘、椅子套、桌布、门垫等清洁除尘；
6. 茶杯清洗消毒
会议服务：
1. 桌椅摆放及桌椅归位；
2. 物料按要求摆放到位；
3. 接待物料:茶杯、茶歇、矿泉水、座位卡等宣传物料准备
4. 电子设备准备及检查：投影仪、音响、话筒、电脑等
</t>
    <phoneticPr fontId="1" type="noConversion"/>
  </si>
  <si>
    <t>面积数据</t>
    <phoneticPr fontId="1" type="noConversion"/>
  </si>
  <si>
    <t xml:space="preserve">1. 不改变现有植物
2. 无露土、死亡三天内补种，杂草去除，灌木及高树、竹林的修剪塑形；
3. 把握各季节植物生长不同规律，做好防虫、防旱、防冻工作；
4. 鱼池清洁，喂鱼及保持水体及池子干净，定期清洁及换水。
</t>
    <phoneticPr fontId="1" type="noConversion"/>
  </si>
  <si>
    <t xml:space="preserve">1.确保招标方办公安全，财物安全；
2.确保招标方厂区内租赁租户的办公外围环境及财产安全；
3.保持巡逻，动态掌握厂区安全情况，且不得堵塞消防通道；
4.人员及车辆进出检查、检验及控制；
5.对厂区车辆进行管理和规范；
6.对招标方服务区内的各种突发、紧急事件的控制，协助招标方处置在服务区内发生的突发、紧急事件；
7.及时发现、报告和处理可疑情况、安全隐患，协助招标方完成服务区内一些力所能及的工作。
8. 制定详细的巡逻记录归档
</t>
    <phoneticPr fontId="1" type="noConversion"/>
  </si>
  <si>
    <t>备注</t>
    <phoneticPr fontId="1" type="noConversion"/>
  </si>
  <si>
    <t>保洁</t>
    <phoneticPr fontId="1" type="noConversion"/>
  </si>
  <si>
    <t>3.其它费用</t>
    <phoneticPr fontId="1" type="noConversion"/>
  </si>
  <si>
    <t>二、其它服务</t>
    <phoneticPr fontId="1" type="noConversion"/>
  </si>
  <si>
    <t>保洁人员+会务人员</t>
    <phoneticPr fontId="1" type="noConversion"/>
  </si>
  <si>
    <t>特别说明：以上仅提供部份参考标准，未提及参考按现场要求执行，该厂区均按项目整体外包的方式进行（含隔油池及化粪池清理，生活垃圾清运），以期达到预期效果要求。</t>
    <phoneticPr fontId="1" type="noConversion"/>
  </si>
  <si>
    <t>特别说明：以上区域，除综合车间、综合仓库一、提取车间人员配备由招标方暂时确定为9人，其余区域以上仅提供标准参考，未提及参考按现场要求执行，均按项目整体外包的方式进行（含垃圾清运及隔油池、化粪池清理），以期达到预期效果要求。</t>
    <phoneticPr fontId="1" type="noConversion"/>
  </si>
  <si>
    <t>此处填列人均月费用（含工资+保险+服装+福利+餐费+劳保+其他未提及费用）</t>
    <phoneticPr fontId="1" type="noConversion"/>
  </si>
  <si>
    <t>此处填列其他费用项目月均价格</t>
    <phoneticPr fontId="1" type="noConversion"/>
  </si>
  <si>
    <t>特别说明：马金铺区域车间及仓库人员按招标方上述人数要求配置，其他区域和工作内容为项目整体外包形式，按现场要求完成，确保达到预期要求的服务质量。</t>
    <phoneticPr fontId="1" type="noConversion"/>
  </si>
  <si>
    <t>3.其他费用</t>
    <phoneticPr fontId="1" type="noConversion"/>
  </si>
  <si>
    <t>此处填列人均月费用（含工资+保险+服装+福利+餐费+其他未提及费用）</t>
    <phoneticPr fontId="1" type="noConversion"/>
  </si>
  <si>
    <t>如有，需填列其他费用项目名称</t>
    <phoneticPr fontId="1" type="noConversion"/>
  </si>
  <si>
    <t>（如有，此处需填列其他费用项目名称）</t>
    <phoneticPr fontId="1" type="noConversion"/>
  </si>
  <si>
    <t>如有，此处填列其他费用月价格</t>
    <phoneticPr fontId="1" type="noConversion"/>
  </si>
  <si>
    <t>我公司要求提供增值税专用发票</t>
    <phoneticPr fontId="1" type="noConversion"/>
  </si>
  <si>
    <t>4.税率</t>
    <phoneticPr fontId="1" type="noConversion"/>
  </si>
  <si>
    <t>此处填列税率</t>
    <phoneticPr fontId="1" type="noConversion"/>
  </si>
  <si>
    <t>5.项目性需求的报价</t>
    <phoneticPr fontId="1" type="noConversion"/>
  </si>
  <si>
    <t>5.项目性需求的报价</t>
    <phoneticPr fontId="1" type="noConversion"/>
  </si>
  <si>
    <t>保洁项目：（需要时进行，达标后付款）建筑外墙清洗，含玻璃及外墙立面</t>
    <phoneticPr fontId="1" type="noConversion"/>
  </si>
  <si>
    <t>绿植项目：（需要时进行）
效果改造面积约1.4万平，方案仅为土壤改善+土中石子或水泥块清除</t>
    <phoneticPr fontId="1" type="noConversion"/>
  </si>
  <si>
    <t>倒班休息区，22间房，6人/间，需清洗换洗铺盖；
管理服务要求：需配合行政管理部安排人员入住，使用记录登记准确，查房需关注人员信息及安全用电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</si>
</sst>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1"/>
      <name val="华文细黑"/>
      <family val="3"/>
      <charset val="134"/>
    </font>
    <font>
      <b/>
      <sz val="10"/>
      <color theme="1"/>
      <name val="华文细黑"/>
      <family val="3"/>
      <charset val="134"/>
    </font>
    <font>
      <b/>
      <u/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u/>
      <sz val="10"/>
      <color theme="1"/>
      <name val="华文细黑"/>
      <family val="3"/>
      <charset val="134"/>
    </font>
    <font>
      <b/>
      <u val="singleAccounting"/>
      <sz val="10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/>
  </cellStyleXfs>
  <cellXfs count="129">
    <xf numFmtId="0" fontId="0" fillId="0" borderId="0" xfId="0">
      <alignment vertical="center"/>
    </xf>
    <xf numFmtId="43" fontId="4" fillId="0" borderId="0" xfId="1" applyFont="1">
      <alignment vertical="center"/>
    </xf>
    <xf numFmtId="43" fontId="4" fillId="0" borderId="0" xfId="1" applyFont="1" applyAlignment="1">
      <alignment horizontal="left" vertical="center"/>
    </xf>
    <xf numFmtId="176" fontId="4" fillId="0" borderId="0" xfId="1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43" fontId="4" fillId="0" borderId="4" xfId="1" applyFont="1" applyBorder="1">
      <alignment vertical="center"/>
    </xf>
    <xf numFmtId="43" fontId="4" fillId="0" borderId="1" xfId="1" applyFont="1" applyBorder="1" applyAlignment="1">
      <alignment horizontal="left" vertical="center"/>
    </xf>
    <xf numFmtId="43" fontId="4" fillId="0" borderId="1" xfId="1" applyFont="1" applyBorder="1">
      <alignment vertical="center"/>
    </xf>
    <xf numFmtId="43" fontId="4" fillId="0" borderId="5" xfId="1" applyFont="1" applyBorder="1">
      <alignment vertical="center"/>
    </xf>
    <xf numFmtId="43" fontId="5" fillId="0" borderId="6" xfId="1" applyFont="1" applyBorder="1">
      <alignment vertical="center"/>
    </xf>
    <xf numFmtId="43" fontId="5" fillId="0" borderId="1" xfId="1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43" fontId="5" fillId="0" borderId="1" xfId="1" applyFont="1" applyBorder="1">
      <alignment vertical="center"/>
    </xf>
    <xf numFmtId="43" fontId="5" fillId="0" borderId="0" xfId="1" applyFont="1">
      <alignment vertical="center"/>
    </xf>
    <xf numFmtId="10" fontId="4" fillId="0" borderId="1" xfId="2" applyNumberFormat="1" applyFont="1" applyBorder="1" applyAlignment="1">
      <alignment horizontal="center" vertical="center"/>
    </xf>
    <xf numFmtId="176" fontId="4" fillId="4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176" fontId="5" fillId="4" borderId="1" xfId="1" applyNumberFormat="1" applyFont="1" applyFill="1" applyBorder="1" applyAlignment="1">
      <alignment horizontal="center" vertical="center"/>
    </xf>
    <xf numFmtId="10" fontId="4" fillId="4" borderId="1" xfId="2" applyNumberFormat="1" applyFont="1" applyFill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/>
    </xf>
    <xf numFmtId="43" fontId="5" fillId="0" borderId="0" xfId="1" applyFont="1" applyBorder="1">
      <alignment vertical="center"/>
    </xf>
    <xf numFmtId="43" fontId="5" fillId="0" borderId="0" xfId="1" applyFont="1" applyBorder="1" applyAlignment="1">
      <alignment horizontal="left" vertical="center"/>
    </xf>
    <xf numFmtId="176" fontId="5" fillId="0" borderId="0" xfId="1" applyNumberFormat="1" applyFont="1" applyBorder="1" applyAlignment="1">
      <alignment horizontal="center" vertical="center"/>
    </xf>
    <xf numFmtId="43" fontId="5" fillId="3" borderId="0" xfId="1" applyFont="1" applyFill="1" applyBorder="1" applyAlignment="1">
      <alignment horizontal="center" vertical="center"/>
    </xf>
    <xf numFmtId="43" fontId="5" fillId="2" borderId="0" xfId="1" applyFont="1" applyFill="1">
      <alignment vertical="center"/>
    </xf>
    <xf numFmtId="43" fontId="5" fillId="4" borderId="1" xfId="1" applyFont="1" applyFill="1" applyBorder="1" applyAlignment="1">
      <alignment horizontal="left" vertical="center"/>
    </xf>
    <xf numFmtId="0" fontId="3" fillId="0" borderId="0" xfId="0" applyFont="1">
      <alignment vertical="center"/>
    </xf>
    <xf numFmtId="58" fontId="5" fillId="0" borderId="1" xfId="1" applyNumberFormat="1" applyFont="1" applyBorder="1">
      <alignment vertical="center"/>
    </xf>
    <xf numFmtId="176" fontId="5" fillId="3" borderId="1" xfId="1" applyNumberFormat="1" applyFont="1" applyFill="1" applyBorder="1" applyAlignment="1">
      <alignment horizontal="center" vertical="center"/>
    </xf>
    <xf numFmtId="43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1" applyNumberFormat="1" applyFont="1" applyAlignment="1">
      <alignment horizontal="left" vertical="center"/>
    </xf>
    <xf numFmtId="176" fontId="5" fillId="0" borderId="1" xfId="1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left" vertical="center"/>
    </xf>
    <xf numFmtId="43" fontId="7" fillId="0" borderId="1" xfId="1" applyFont="1" applyBorder="1" applyAlignment="1">
      <alignment horizontal="left" vertical="center"/>
    </xf>
    <xf numFmtId="43" fontId="7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176" fontId="5" fillId="4" borderId="1" xfId="1" applyNumberFormat="1" applyFont="1" applyFill="1" applyBorder="1" applyAlignment="1">
      <alignment horizontal="left" vertical="center" wrapText="1"/>
    </xf>
    <xf numFmtId="43" fontId="4" fillId="4" borderId="1" xfId="1" applyFont="1" applyFill="1" applyBorder="1" applyAlignment="1">
      <alignment horizontal="left" vertical="center"/>
    </xf>
    <xf numFmtId="43" fontId="5" fillId="2" borderId="4" xfId="1" applyFont="1" applyFill="1" applyBorder="1">
      <alignment vertical="center"/>
    </xf>
    <xf numFmtId="43" fontId="5" fillId="2" borderId="1" xfId="1" applyFont="1" applyFill="1" applyBorder="1" applyAlignment="1">
      <alignment horizontal="left" vertical="center"/>
    </xf>
    <xf numFmtId="176" fontId="5" fillId="2" borderId="1" xfId="1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6" borderId="0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43" fontId="5" fillId="0" borderId="1" xfId="1" applyNumberFormat="1" applyFont="1" applyBorder="1" applyAlignment="1">
      <alignment horizontal="center" vertical="center"/>
    </xf>
    <xf numFmtId="43" fontId="5" fillId="7" borderId="1" xfId="1" applyFont="1" applyFill="1" applyBorder="1">
      <alignment vertical="center"/>
    </xf>
    <xf numFmtId="43" fontId="5" fillId="7" borderId="1" xfId="1" applyFont="1" applyFill="1" applyBorder="1" applyAlignment="1">
      <alignment horizontal="left" vertical="center"/>
    </xf>
    <xf numFmtId="176" fontId="5" fillId="7" borderId="1" xfId="1" applyNumberFormat="1" applyFont="1" applyFill="1" applyBorder="1" applyAlignment="1">
      <alignment horizontal="center" vertical="center"/>
    </xf>
    <xf numFmtId="43" fontId="5" fillId="7" borderId="1" xfId="1" applyFont="1" applyFill="1" applyBorder="1" applyAlignment="1">
      <alignment horizontal="center" vertical="center"/>
    </xf>
    <xf numFmtId="0" fontId="5" fillId="7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43" fontId="7" fillId="0" borderId="4" xfId="1" applyFont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43" fontId="13" fillId="0" borderId="1" xfId="1" applyFont="1" applyBorder="1" applyAlignment="1">
      <alignment horizontal="left" vertical="center"/>
    </xf>
    <xf numFmtId="43" fontId="5" fillId="0" borderId="4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</cellXfs>
  <cellStyles count="4">
    <cellStyle name="百分比" xfId="2" builtinId="5"/>
    <cellStyle name="常规" xfId="0" builtinId="0"/>
    <cellStyle name="常规 2" xfId="3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4</xdr:row>
      <xdr:rowOff>161925</xdr:rowOff>
    </xdr:from>
    <xdr:to>
      <xdr:col>8</xdr:col>
      <xdr:colOff>571500</xdr:colOff>
      <xdr:row>9</xdr:row>
      <xdr:rowOff>66675</xdr:rowOff>
    </xdr:to>
    <xdr:sp macro="" textlink="">
      <xdr:nvSpPr>
        <xdr:cNvPr id="2" name="TextBox 1"/>
        <xdr:cNvSpPr txBox="1"/>
      </xdr:nvSpPr>
      <xdr:spPr>
        <a:xfrm>
          <a:off x="11077575" y="790575"/>
          <a:ext cx="2390775" cy="952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000">
              <a:latin typeface="微软雅黑" pitchFamily="34" charset="-122"/>
              <a:ea typeface="微软雅黑" pitchFamily="34" charset="-122"/>
            </a:rPr>
            <a:t>若有其他未提及费用，请备注具体项目明细于此处</a:t>
          </a:r>
        </a:p>
      </xdr:txBody>
    </xdr:sp>
    <xdr:clientData/>
  </xdr:twoCellAnchor>
  <xdr:twoCellAnchor>
    <xdr:from>
      <xdr:col>3</xdr:col>
      <xdr:colOff>4229100</xdr:colOff>
      <xdr:row>28</xdr:row>
      <xdr:rowOff>38100</xdr:rowOff>
    </xdr:from>
    <xdr:to>
      <xdr:col>5</xdr:col>
      <xdr:colOff>238125</xdr:colOff>
      <xdr:row>30</xdr:row>
      <xdr:rowOff>19050</xdr:rowOff>
    </xdr:to>
    <xdr:cxnSp macro="">
      <xdr:nvCxnSpPr>
        <xdr:cNvPr id="4" name="直接箭头连接符 3"/>
        <xdr:cNvCxnSpPr/>
      </xdr:nvCxnSpPr>
      <xdr:spPr>
        <a:xfrm>
          <a:off x="9686925" y="6534150"/>
          <a:ext cx="139065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4171950</xdr:colOff>
      <xdr:row>4</xdr:row>
      <xdr:rowOff>38100</xdr:rowOff>
    </xdr:from>
    <xdr:to>
      <xdr:col>5</xdr:col>
      <xdr:colOff>180975</xdr:colOff>
      <xdr:row>6</xdr:row>
      <xdr:rowOff>19050</xdr:rowOff>
    </xdr:to>
    <xdr:cxnSp macro="">
      <xdr:nvCxnSpPr>
        <xdr:cNvPr id="5" name="直接箭头连接符 4"/>
        <xdr:cNvCxnSpPr/>
      </xdr:nvCxnSpPr>
      <xdr:spPr>
        <a:xfrm>
          <a:off x="9629775" y="666750"/>
          <a:ext cx="139065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27</xdr:row>
      <xdr:rowOff>104775</xdr:rowOff>
    </xdr:from>
    <xdr:to>
      <xdr:col>8</xdr:col>
      <xdr:colOff>609600</xdr:colOff>
      <xdr:row>31</xdr:row>
      <xdr:rowOff>9525</xdr:rowOff>
    </xdr:to>
    <xdr:sp macro="" textlink="">
      <xdr:nvSpPr>
        <xdr:cNvPr id="6" name="TextBox 5"/>
        <xdr:cNvSpPr txBox="1"/>
      </xdr:nvSpPr>
      <xdr:spPr>
        <a:xfrm>
          <a:off x="11115675" y="6391275"/>
          <a:ext cx="2390775" cy="952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000">
              <a:latin typeface="微软雅黑" pitchFamily="34" charset="-122"/>
              <a:ea typeface="微软雅黑" pitchFamily="34" charset="-122"/>
            </a:rPr>
            <a:t>若有其他未提及费用，请备注具体项目明细于此处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4</xdr:row>
      <xdr:rowOff>161925</xdr:rowOff>
    </xdr:from>
    <xdr:to>
      <xdr:col>8</xdr:col>
      <xdr:colOff>571500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10944225" y="1133475"/>
          <a:ext cx="2390775" cy="1162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000">
              <a:latin typeface="微软雅黑" pitchFamily="34" charset="-122"/>
              <a:ea typeface="微软雅黑" pitchFamily="34" charset="-122"/>
            </a:rPr>
            <a:t>若有其他未提及费用，请备注具体项目明细于此处</a:t>
          </a:r>
        </a:p>
      </xdr:txBody>
    </xdr:sp>
    <xdr:clientData/>
  </xdr:twoCellAnchor>
  <xdr:twoCellAnchor>
    <xdr:from>
      <xdr:col>3</xdr:col>
      <xdr:colOff>4171950</xdr:colOff>
      <xdr:row>4</xdr:row>
      <xdr:rowOff>38100</xdr:rowOff>
    </xdr:from>
    <xdr:to>
      <xdr:col>5</xdr:col>
      <xdr:colOff>180975</xdr:colOff>
      <xdr:row>6</xdr:row>
      <xdr:rowOff>19050</xdr:rowOff>
    </xdr:to>
    <xdr:cxnSp macro="">
      <xdr:nvCxnSpPr>
        <xdr:cNvPr id="4" name="直接箭头连接符 3"/>
        <xdr:cNvCxnSpPr/>
      </xdr:nvCxnSpPr>
      <xdr:spPr>
        <a:xfrm>
          <a:off x="9496425" y="1009650"/>
          <a:ext cx="1390650" cy="6096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4229100</xdr:colOff>
      <xdr:row>3</xdr:row>
      <xdr:rowOff>38100</xdr:rowOff>
    </xdr:from>
    <xdr:to>
      <xdr:col>5</xdr:col>
      <xdr:colOff>238125</xdr:colOff>
      <xdr:row>5</xdr:row>
      <xdr:rowOff>19050</xdr:rowOff>
    </xdr:to>
    <xdr:cxnSp macro="">
      <xdr:nvCxnSpPr>
        <xdr:cNvPr id="3" name="直接箭头连接符 2"/>
        <xdr:cNvCxnSpPr/>
      </xdr:nvCxnSpPr>
      <xdr:spPr>
        <a:xfrm>
          <a:off x="9553575" y="6457950"/>
          <a:ext cx="139065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2</xdr:row>
      <xdr:rowOff>104775</xdr:rowOff>
    </xdr:from>
    <xdr:to>
      <xdr:col>8</xdr:col>
      <xdr:colOff>609600</xdr:colOff>
      <xdr:row>6</xdr:row>
      <xdr:rowOff>9525</xdr:rowOff>
    </xdr:to>
    <xdr:sp macro="" textlink="">
      <xdr:nvSpPr>
        <xdr:cNvPr id="5" name="TextBox 4"/>
        <xdr:cNvSpPr txBox="1"/>
      </xdr:nvSpPr>
      <xdr:spPr>
        <a:xfrm>
          <a:off x="10982325" y="6315075"/>
          <a:ext cx="2390775" cy="742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000">
              <a:latin typeface="微软雅黑" pitchFamily="34" charset="-122"/>
              <a:ea typeface="微软雅黑" pitchFamily="34" charset="-122"/>
            </a:rPr>
            <a:t>若有其他未提及费用，请备注具体项目明细于此处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pane xSplit="3" ySplit="2" topLeftCell="D12" activePane="bottomRight" state="frozen"/>
      <selection pane="topRight" activeCell="D1" sqref="D1"/>
      <selection pane="bottomLeft" activeCell="A3" sqref="A3"/>
      <selection pane="bottomRight" activeCell="A20" sqref="A20:F20"/>
    </sheetView>
  </sheetViews>
  <sheetFormatPr defaultRowHeight="14.25"/>
  <cols>
    <col min="1" max="1" width="14" style="41" customWidth="1"/>
    <col min="2" max="2" width="11.375" style="41" customWidth="1"/>
    <col min="3" max="3" width="14.125" style="41" customWidth="1"/>
    <col min="4" max="4" width="27.875" style="45" customWidth="1"/>
    <col min="5" max="5" width="38.375" style="45" bestFit="1" customWidth="1"/>
    <col min="6" max="6" width="75.5" style="45" bestFit="1" customWidth="1"/>
    <col min="7" max="16384" width="9" style="41"/>
  </cols>
  <sheetData>
    <row r="1" spans="1:6" ht="19.5" customHeight="1">
      <c r="A1" s="94" t="s">
        <v>110</v>
      </c>
      <c r="B1" s="94"/>
      <c r="C1" s="94"/>
      <c r="D1" s="94"/>
      <c r="E1" s="94"/>
      <c r="F1" s="94"/>
    </row>
    <row r="2" spans="1:6" s="42" customFormat="1" ht="26.25" customHeight="1">
      <c r="A2" s="43" t="s">
        <v>94</v>
      </c>
      <c r="B2" s="43" t="s">
        <v>95</v>
      </c>
      <c r="C2" s="43" t="s">
        <v>68</v>
      </c>
      <c r="D2" s="43" t="s">
        <v>80</v>
      </c>
      <c r="E2" s="47" t="s">
        <v>97</v>
      </c>
      <c r="F2" s="47" t="s">
        <v>88</v>
      </c>
    </row>
    <row r="3" spans="1:6" ht="99.75">
      <c r="A3" s="95" t="s">
        <v>56</v>
      </c>
      <c r="B3" s="44" t="s">
        <v>57</v>
      </c>
      <c r="C3" s="44">
        <v>1083</v>
      </c>
      <c r="D3" s="50" t="s">
        <v>79</v>
      </c>
      <c r="E3" s="73" t="s">
        <v>157</v>
      </c>
      <c r="F3" s="99" t="s">
        <v>111</v>
      </c>
    </row>
    <row r="4" spans="1:6" ht="42.75">
      <c r="A4" s="96"/>
      <c r="B4" s="44" t="s">
        <v>59</v>
      </c>
      <c r="C4" s="44">
        <v>997</v>
      </c>
      <c r="D4" s="50" t="s">
        <v>74</v>
      </c>
      <c r="E4" s="52" t="s">
        <v>83</v>
      </c>
      <c r="F4" s="99"/>
    </row>
    <row r="5" spans="1:6" ht="28.5">
      <c r="A5" s="96"/>
      <c r="B5" s="44" t="s">
        <v>60</v>
      </c>
      <c r="C5" s="44">
        <v>997</v>
      </c>
      <c r="D5" s="50" t="s">
        <v>73</v>
      </c>
      <c r="E5" s="52" t="s">
        <v>81</v>
      </c>
      <c r="F5" s="99"/>
    </row>
    <row r="6" spans="1:6" ht="57">
      <c r="A6" s="96"/>
      <c r="B6" s="44" t="s">
        <v>58</v>
      </c>
      <c r="C6" s="44">
        <v>2955</v>
      </c>
      <c r="D6" s="50" t="s">
        <v>82</v>
      </c>
      <c r="E6" s="73" t="s">
        <v>156</v>
      </c>
      <c r="F6" s="99"/>
    </row>
    <row r="7" spans="1:6" ht="85.5">
      <c r="A7" s="95" t="s">
        <v>61</v>
      </c>
      <c r="B7" s="44" t="s">
        <v>57</v>
      </c>
      <c r="C7" s="44">
        <v>827</v>
      </c>
      <c r="D7" s="50" t="s">
        <v>75</v>
      </c>
      <c r="E7" s="52" t="s">
        <v>84</v>
      </c>
      <c r="F7" s="99"/>
    </row>
    <row r="8" spans="1:6" ht="57">
      <c r="A8" s="96"/>
      <c r="B8" s="44" t="s">
        <v>62</v>
      </c>
      <c r="C8" s="44">
        <v>1325</v>
      </c>
      <c r="D8" s="50" t="s">
        <v>76</v>
      </c>
      <c r="E8" s="73" t="s">
        <v>158</v>
      </c>
      <c r="F8" s="99"/>
    </row>
    <row r="9" spans="1:6" ht="42.75">
      <c r="A9" s="96"/>
      <c r="B9" s="44" t="s">
        <v>63</v>
      </c>
      <c r="C9" s="44">
        <v>896</v>
      </c>
      <c r="D9" s="50" t="s">
        <v>77</v>
      </c>
      <c r="E9" s="91" t="s">
        <v>195</v>
      </c>
      <c r="F9" s="99"/>
    </row>
    <row r="10" spans="1:6" ht="28.5">
      <c r="A10" s="96"/>
      <c r="B10" s="44" t="s">
        <v>59</v>
      </c>
      <c r="C10" s="44">
        <v>896</v>
      </c>
      <c r="D10" s="50" t="s">
        <v>77</v>
      </c>
      <c r="E10" s="52" t="s">
        <v>85</v>
      </c>
      <c r="F10" s="99"/>
    </row>
    <row r="11" spans="1:6" ht="28.5">
      <c r="A11" s="97"/>
      <c r="B11" s="44" t="s">
        <v>60</v>
      </c>
      <c r="C11" s="44">
        <v>896</v>
      </c>
      <c r="D11" s="50" t="s">
        <v>77</v>
      </c>
      <c r="E11" s="52" t="s">
        <v>85</v>
      </c>
      <c r="F11" s="99"/>
    </row>
    <row r="12" spans="1:6" ht="85.5">
      <c r="A12" s="44" t="s">
        <v>64</v>
      </c>
      <c r="B12" s="44"/>
      <c r="C12" s="44">
        <v>22943.99</v>
      </c>
      <c r="D12" s="51" t="s">
        <v>86</v>
      </c>
      <c r="E12" s="73" t="s">
        <v>155</v>
      </c>
      <c r="F12" s="99"/>
    </row>
    <row r="13" spans="1:6" ht="28.5">
      <c r="A13" s="44" t="s">
        <v>65</v>
      </c>
      <c r="B13" s="71"/>
      <c r="C13" s="44">
        <v>9168.7800000000007</v>
      </c>
      <c r="D13" s="51" t="s">
        <v>78</v>
      </c>
      <c r="E13" s="52" t="s">
        <v>87</v>
      </c>
      <c r="F13" s="98" t="s">
        <v>89</v>
      </c>
    </row>
    <row r="14" spans="1:6" ht="28.5">
      <c r="A14" s="44" t="s">
        <v>66</v>
      </c>
      <c r="B14" s="71"/>
      <c r="C14" s="44">
        <v>2222.58</v>
      </c>
      <c r="D14" s="51" t="s">
        <v>78</v>
      </c>
      <c r="E14" s="52" t="s">
        <v>87</v>
      </c>
      <c r="F14" s="99"/>
    </row>
    <row r="15" spans="1:6" ht="28.5">
      <c r="A15" s="44" t="s">
        <v>67</v>
      </c>
      <c r="B15" s="71"/>
      <c r="C15" s="44">
        <v>1243.78</v>
      </c>
      <c r="D15" s="51" t="s">
        <v>78</v>
      </c>
      <c r="E15" s="52" t="s">
        <v>87</v>
      </c>
      <c r="F15" s="99"/>
    </row>
    <row r="16" spans="1:6" ht="147" customHeight="1">
      <c r="A16" s="44" t="s">
        <v>71</v>
      </c>
      <c r="B16" s="44"/>
      <c r="C16" s="44">
        <v>42000</v>
      </c>
      <c r="D16" s="50" t="s">
        <v>129</v>
      </c>
      <c r="E16" s="72" t="s">
        <v>147</v>
      </c>
      <c r="F16" s="61" t="s">
        <v>113</v>
      </c>
    </row>
    <row r="17" spans="1:6" ht="68.25" customHeight="1">
      <c r="A17" s="93" t="s">
        <v>131</v>
      </c>
      <c r="B17" s="93"/>
      <c r="C17" s="93"/>
      <c r="D17" s="93"/>
      <c r="E17" s="60" t="s">
        <v>132</v>
      </c>
      <c r="F17" s="61" t="s">
        <v>130</v>
      </c>
    </row>
    <row r="18" spans="1:6" ht="68.25" customHeight="1">
      <c r="A18" s="93"/>
      <c r="B18" s="93"/>
      <c r="C18" s="93"/>
      <c r="D18" s="93"/>
      <c r="E18" s="60" t="s">
        <v>133</v>
      </c>
      <c r="F18" s="61"/>
    </row>
    <row r="19" spans="1:6" ht="28.5" customHeight="1">
      <c r="A19" s="43" t="s">
        <v>72</v>
      </c>
      <c r="B19" s="43"/>
      <c r="C19" s="43">
        <f>SUM(C3:C16)</f>
        <v>88451.13</v>
      </c>
      <c r="D19" s="49"/>
      <c r="E19" s="46"/>
      <c r="F19" s="46"/>
    </row>
    <row r="20" spans="1:6" ht="33.75" customHeight="1">
      <c r="A20" s="92" t="s">
        <v>179</v>
      </c>
      <c r="B20" s="92"/>
      <c r="C20" s="92"/>
      <c r="D20" s="92"/>
      <c r="E20" s="92"/>
      <c r="F20" s="92"/>
    </row>
  </sheetData>
  <mergeCells count="10">
    <mergeCell ref="A1:F1"/>
    <mergeCell ref="A3:A6"/>
    <mergeCell ref="A7:A11"/>
    <mergeCell ref="F13:F15"/>
    <mergeCell ref="F3:F12"/>
    <mergeCell ref="A20:F20"/>
    <mergeCell ref="A17:A18"/>
    <mergeCell ref="B17:B18"/>
    <mergeCell ref="C17:C18"/>
    <mergeCell ref="D17:D1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7"/>
  <sheetViews>
    <sheetView tabSelected="1" zoomScaleNormal="100" workbookViewId="0">
      <pane xSplit="3" ySplit="1" topLeftCell="D20" activePane="bottomRight" state="frozen"/>
      <selection pane="topRight" activeCell="D1" sqref="D1"/>
      <selection pane="bottomLeft" activeCell="A3" sqref="A3"/>
      <selection pane="bottomRight" activeCell="D57" sqref="D57"/>
    </sheetView>
  </sheetViews>
  <sheetFormatPr defaultRowHeight="14.25"/>
  <cols>
    <col min="1" max="1" width="14" style="41" customWidth="1"/>
    <col min="2" max="2" width="11.375" style="41" customWidth="1"/>
    <col min="3" max="3" width="14.125" style="41" customWidth="1"/>
    <col min="4" max="4" width="53.75" style="41" customWidth="1"/>
    <col min="5" max="5" width="61" style="45" customWidth="1"/>
    <col min="6" max="6" width="64.625" style="45" customWidth="1"/>
    <col min="7" max="16384" width="9" style="41"/>
  </cols>
  <sheetData>
    <row r="2" spans="1:6" s="42" customFormat="1" ht="16.5" customHeight="1">
      <c r="A2" s="101" t="s">
        <v>106</v>
      </c>
      <c r="B2" s="101"/>
      <c r="C2" s="101"/>
      <c r="D2" s="101"/>
      <c r="E2" s="101"/>
      <c r="F2" s="101"/>
    </row>
    <row r="3" spans="1:6" s="42" customFormat="1" ht="16.5" customHeight="1">
      <c r="A3" s="76" t="s">
        <v>167</v>
      </c>
      <c r="B3" s="76"/>
      <c r="C3" s="76"/>
      <c r="D3" s="76"/>
      <c r="E3" s="76"/>
      <c r="F3" s="76"/>
    </row>
    <row r="4" spans="1:6" s="42" customFormat="1" ht="16.5" customHeight="1">
      <c r="A4" s="53" t="s">
        <v>96</v>
      </c>
      <c r="B4" s="47" t="s">
        <v>124</v>
      </c>
      <c r="C4" s="47" t="s">
        <v>68</v>
      </c>
      <c r="D4" s="47" t="s">
        <v>125</v>
      </c>
      <c r="E4" s="54" t="s">
        <v>97</v>
      </c>
      <c r="F4" s="47" t="s">
        <v>118</v>
      </c>
    </row>
    <row r="5" spans="1:6" s="42" customFormat="1" ht="80.25" customHeight="1">
      <c r="A5" s="102" t="s">
        <v>69</v>
      </c>
      <c r="B5" s="105" t="s">
        <v>115</v>
      </c>
      <c r="C5" s="95">
        <v>7609</v>
      </c>
      <c r="D5" s="48" t="s">
        <v>116</v>
      </c>
      <c r="E5" s="73" t="s">
        <v>152</v>
      </c>
      <c r="F5" s="115" t="s">
        <v>121</v>
      </c>
    </row>
    <row r="6" spans="1:6" s="42" customFormat="1" ht="65.25" customHeight="1">
      <c r="A6" s="103"/>
      <c r="B6" s="106"/>
      <c r="C6" s="96"/>
      <c r="D6" s="48" t="s">
        <v>153</v>
      </c>
      <c r="E6" s="73" t="s">
        <v>159</v>
      </c>
      <c r="F6" s="116"/>
    </row>
    <row r="7" spans="1:6" ht="83.25" customHeight="1">
      <c r="A7" s="104"/>
      <c r="B7" s="107"/>
      <c r="C7" s="97"/>
      <c r="D7" s="58" t="s">
        <v>117</v>
      </c>
      <c r="E7" s="73" t="s">
        <v>160</v>
      </c>
      <c r="F7" s="117"/>
    </row>
    <row r="8" spans="1:6" ht="144" customHeight="1">
      <c r="A8" s="48" t="s">
        <v>70</v>
      </c>
      <c r="B8" s="48" t="s">
        <v>114</v>
      </c>
      <c r="C8" s="82">
        <v>4445</v>
      </c>
      <c r="D8" s="74" t="s">
        <v>119</v>
      </c>
      <c r="E8" s="75" t="s">
        <v>171</v>
      </c>
      <c r="F8" s="56" t="s">
        <v>112</v>
      </c>
    </row>
    <row r="9" spans="1:6" ht="162" customHeight="1">
      <c r="A9" s="59" t="s">
        <v>148</v>
      </c>
      <c r="B9" s="59" t="s">
        <v>149</v>
      </c>
      <c r="C9" s="48" t="s">
        <v>150</v>
      </c>
      <c r="D9" s="48" t="s">
        <v>151</v>
      </c>
      <c r="E9" s="75" t="s">
        <v>172</v>
      </c>
      <c r="F9" s="56"/>
    </row>
    <row r="10" spans="1:6" ht="30" customHeight="1">
      <c r="A10" s="77"/>
      <c r="B10" s="77"/>
      <c r="C10" s="78"/>
      <c r="D10" s="78"/>
      <c r="E10" s="79"/>
      <c r="F10" s="80"/>
    </row>
    <row r="11" spans="1:6" ht="28.5" customHeight="1">
      <c r="A11" s="76" t="s">
        <v>176</v>
      </c>
      <c r="B11" s="76"/>
      <c r="C11" s="76"/>
      <c r="D11" s="76"/>
      <c r="E11" s="76"/>
      <c r="F11" s="76"/>
    </row>
    <row r="12" spans="1:6" ht="42" customHeight="1">
      <c r="A12" s="113" t="s">
        <v>168</v>
      </c>
      <c r="B12" s="114"/>
      <c r="C12" s="81" t="s">
        <v>170</v>
      </c>
      <c r="D12" s="54" t="s">
        <v>97</v>
      </c>
      <c r="E12" s="47" t="s">
        <v>118</v>
      </c>
      <c r="F12" s="81" t="s">
        <v>173</v>
      </c>
    </row>
    <row r="13" spans="1:6" ht="194.25" customHeight="1">
      <c r="A13" s="111" t="s">
        <v>163</v>
      </c>
      <c r="B13" s="112"/>
      <c r="C13" s="48">
        <v>700</v>
      </c>
      <c r="D13" s="75" t="s">
        <v>169</v>
      </c>
      <c r="E13" s="56" t="s">
        <v>122</v>
      </c>
      <c r="F13" s="56"/>
    </row>
    <row r="14" spans="1:6" ht="155.25" customHeight="1">
      <c r="A14" s="108" t="s">
        <v>166</v>
      </c>
      <c r="B14" s="48" t="s">
        <v>164</v>
      </c>
      <c r="C14" s="48" t="s">
        <v>150</v>
      </c>
      <c r="D14" s="75" t="s">
        <v>161</v>
      </c>
      <c r="E14" s="56" t="s">
        <v>122</v>
      </c>
      <c r="F14" s="56"/>
    </row>
    <row r="15" spans="1:6" ht="210.75" customHeight="1">
      <c r="A15" s="109"/>
      <c r="B15" s="74" t="s">
        <v>165</v>
      </c>
      <c r="C15" s="48" t="s">
        <v>150</v>
      </c>
      <c r="D15" s="57" t="s">
        <v>162</v>
      </c>
      <c r="E15" s="56" t="s">
        <v>123</v>
      </c>
      <c r="F15" s="56"/>
    </row>
    <row r="16" spans="1:6" ht="138.75" customHeight="1">
      <c r="A16" s="110"/>
      <c r="B16" s="59" t="s">
        <v>120</v>
      </c>
      <c r="C16" s="48" t="s">
        <v>150</v>
      </c>
      <c r="D16" s="75" t="s">
        <v>154</v>
      </c>
      <c r="E16" s="56" t="s">
        <v>122</v>
      </c>
      <c r="F16" s="56"/>
    </row>
    <row r="17" spans="1:6" ht="33.75" customHeight="1">
      <c r="A17" s="100" t="s">
        <v>178</v>
      </c>
      <c r="B17" s="100"/>
      <c r="C17" s="100"/>
      <c r="D17" s="100"/>
      <c r="E17" s="100"/>
      <c r="F17" s="100"/>
    </row>
  </sheetData>
  <mergeCells count="9">
    <mergeCell ref="A17:F17"/>
    <mergeCell ref="A2:F2"/>
    <mergeCell ref="A5:A7"/>
    <mergeCell ref="B5:B7"/>
    <mergeCell ref="C5:C7"/>
    <mergeCell ref="A14:A16"/>
    <mergeCell ref="A13:B13"/>
    <mergeCell ref="A12:B12"/>
    <mergeCell ref="F5:F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workbookViewId="0">
      <selection activeCell="B18" sqref="B18"/>
    </sheetView>
  </sheetViews>
  <sheetFormatPr defaultRowHeight="16.5"/>
  <cols>
    <col min="1" max="1" width="14.25" style="1" customWidth="1"/>
    <col min="2" max="2" width="29.875" style="2" customWidth="1"/>
    <col min="3" max="3" width="25.75" style="3" bestFit="1" customWidth="1"/>
    <col min="4" max="4" width="57.25" style="3" bestFit="1" customWidth="1"/>
    <col min="5" max="5" width="13.375" style="4" bestFit="1" customWidth="1"/>
  </cols>
  <sheetData>
    <row r="1" spans="1:5" ht="27" customHeight="1">
      <c r="A1" s="118" t="s">
        <v>105</v>
      </c>
      <c r="B1" s="118"/>
      <c r="C1" s="118"/>
      <c r="D1" s="118"/>
      <c r="E1" s="118"/>
    </row>
    <row r="2" spans="1:5">
      <c r="A2" s="31" t="s">
        <v>24</v>
      </c>
    </row>
    <row r="3" spans="1:5">
      <c r="A3" s="123"/>
      <c r="B3" s="123" t="s">
        <v>0</v>
      </c>
      <c r="C3" s="124" t="s">
        <v>14</v>
      </c>
      <c r="D3" s="5"/>
      <c r="E3" s="6"/>
    </row>
    <row r="4" spans="1:5">
      <c r="A4" s="123"/>
      <c r="B4" s="123"/>
      <c r="C4" s="125"/>
      <c r="D4" s="119" t="s">
        <v>20</v>
      </c>
      <c r="E4" s="120"/>
    </row>
    <row r="5" spans="1:5" ht="33">
      <c r="A5" s="6"/>
      <c r="B5" s="6"/>
      <c r="C5" s="5"/>
      <c r="D5" s="20" t="s">
        <v>32</v>
      </c>
      <c r="E5" s="7" t="s">
        <v>1</v>
      </c>
    </row>
    <row r="6" spans="1:5">
      <c r="A6" s="8" t="s">
        <v>2</v>
      </c>
      <c r="B6" s="9" t="s">
        <v>3</v>
      </c>
      <c r="C6" s="19" t="s">
        <v>27</v>
      </c>
      <c r="D6" s="19" t="s">
        <v>33</v>
      </c>
      <c r="E6" s="7" t="e">
        <f>C6*D6</f>
        <v>#VALUE!</v>
      </c>
    </row>
    <row r="7" spans="1:5">
      <c r="A7" s="11"/>
      <c r="B7" s="9" t="s">
        <v>4</v>
      </c>
      <c r="C7" s="19" t="s">
        <v>27</v>
      </c>
      <c r="D7" s="19" t="s">
        <v>33</v>
      </c>
      <c r="E7" s="7" t="e">
        <f t="shared" ref="E7:E14" si="0">C7*D7</f>
        <v>#VALUE!</v>
      </c>
    </row>
    <row r="8" spans="1:5">
      <c r="A8" s="11"/>
      <c r="B8" s="9" t="s">
        <v>5</v>
      </c>
      <c r="C8" s="19" t="s">
        <v>27</v>
      </c>
      <c r="D8" s="19" t="s">
        <v>33</v>
      </c>
      <c r="E8" s="7" t="e">
        <f t="shared" si="0"/>
        <v>#VALUE!</v>
      </c>
    </row>
    <row r="9" spans="1:5">
      <c r="A9" s="11"/>
      <c r="B9" s="9" t="s">
        <v>6</v>
      </c>
      <c r="C9" s="19" t="s">
        <v>27</v>
      </c>
      <c r="D9" s="19" t="s">
        <v>33</v>
      </c>
      <c r="E9" s="7" t="e">
        <f t="shared" si="0"/>
        <v>#VALUE!</v>
      </c>
    </row>
    <row r="10" spans="1:5">
      <c r="A10" s="11"/>
      <c r="B10" s="9" t="s">
        <v>102</v>
      </c>
      <c r="C10" s="19" t="s">
        <v>27</v>
      </c>
      <c r="D10" s="19" t="s">
        <v>33</v>
      </c>
      <c r="E10" s="7" t="e">
        <f t="shared" si="0"/>
        <v>#VALUE!</v>
      </c>
    </row>
    <row r="11" spans="1:5">
      <c r="A11" s="11"/>
      <c r="B11" s="9" t="s">
        <v>103</v>
      </c>
      <c r="C11" s="19" t="s">
        <v>27</v>
      </c>
      <c r="D11" s="19" t="s">
        <v>33</v>
      </c>
      <c r="E11" s="7" t="e">
        <f t="shared" si="0"/>
        <v>#VALUE!</v>
      </c>
    </row>
    <row r="12" spans="1:5">
      <c r="A12" s="11"/>
      <c r="B12" s="9" t="s">
        <v>98</v>
      </c>
      <c r="C12" s="55" t="s">
        <v>100</v>
      </c>
      <c r="D12" s="19" t="s">
        <v>33</v>
      </c>
      <c r="E12" s="7" t="e">
        <f t="shared" si="0"/>
        <v>#VALUE!</v>
      </c>
    </row>
    <row r="13" spans="1:5">
      <c r="A13" s="11"/>
      <c r="B13" s="9" t="s">
        <v>99</v>
      </c>
      <c r="C13" s="55" t="s">
        <v>101</v>
      </c>
      <c r="D13" s="19" t="s">
        <v>33</v>
      </c>
      <c r="E13" s="7" t="e">
        <f t="shared" si="0"/>
        <v>#VALUE!</v>
      </c>
    </row>
    <row r="14" spans="1:5">
      <c r="A14" s="11"/>
      <c r="B14" s="9" t="s">
        <v>7</v>
      </c>
      <c r="C14" s="19" t="s">
        <v>27</v>
      </c>
      <c r="D14" s="19" t="s">
        <v>33</v>
      </c>
      <c r="E14" s="7" t="e">
        <f t="shared" si="0"/>
        <v>#VALUE!</v>
      </c>
    </row>
    <row r="15" spans="1:5">
      <c r="A15" s="12"/>
      <c r="B15" s="13" t="s">
        <v>8</v>
      </c>
      <c r="C15" s="14">
        <f>SUM(C6:C14)</f>
        <v>0</v>
      </c>
      <c r="D15" s="14"/>
      <c r="E15" s="15" t="e">
        <f>SUM(E6:E14)</f>
        <v>#VALUE!</v>
      </c>
    </row>
    <row r="16" spans="1:5">
      <c r="A16" s="8" t="s">
        <v>15</v>
      </c>
      <c r="B16" s="9" t="s">
        <v>90</v>
      </c>
      <c r="C16" s="5"/>
      <c r="D16" s="19" t="s">
        <v>92</v>
      </c>
      <c r="E16" s="21" t="e">
        <f>D16*1</f>
        <v>#VALUE!</v>
      </c>
    </row>
    <row r="17" spans="1:5">
      <c r="A17" s="11"/>
      <c r="B17" s="9" t="s">
        <v>91</v>
      </c>
      <c r="C17" s="5"/>
      <c r="D17" s="19" t="s">
        <v>93</v>
      </c>
      <c r="E17" s="21" t="e">
        <f>D17*1</f>
        <v>#VALUE!</v>
      </c>
    </row>
    <row r="18" spans="1:5">
      <c r="A18" s="12"/>
      <c r="B18" s="13" t="s">
        <v>9</v>
      </c>
      <c r="C18" s="14">
        <f>SUM(C16:C17)</f>
        <v>0</v>
      </c>
      <c r="D18" s="14"/>
      <c r="E18" s="15" t="e">
        <f>E17+E16</f>
        <v>#VALUE!</v>
      </c>
    </row>
    <row r="19" spans="1:5" ht="33">
      <c r="A19" s="10" t="s">
        <v>16</v>
      </c>
      <c r="B19" s="22" t="s">
        <v>21</v>
      </c>
      <c r="C19" s="14"/>
      <c r="D19" s="24" t="s">
        <v>36</v>
      </c>
      <c r="E19" s="23" t="e">
        <f>D19/12</f>
        <v>#VALUE!</v>
      </c>
    </row>
    <row r="20" spans="1:5">
      <c r="A20" s="16" t="s">
        <v>19</v>
      </c>
      <c r="B20" s="13"/>
      <c r="C20" s="14">
        <f>C15+C18+C19</f>
        <v>0</v>
      </c>
      <c r="D20" s="14"/>
      <c r="E20" s="15" t="e">
        <f>E19+E18+E15</f>
        <v>#VALUE!</v>
      </c>
    </row>
    <row r="21" spans="1:5">
      <c r="A21" s="10" t="s">
        <v>38</v>
      </c>
      <c r="B21" s="9" t="s">
        <v>10</v>
      </c>
      <c r="C21" s="18"/>
      <c r="D21" s="25" t="s">
        <v>45</v>
      </c>
      <c r="E21" s="21" t="e">
        <f>D21*C20</f>
        <v>#VALUE!</v>
      </c>
    </row>
    <row r="22" spans="1:5">
      <c r="A22" s="10" t="s">
        <v>39</v>
      </c>
      <c r="B22" s="9" t="s">
        <v>11</v>
      </c>
      <c r="C22" s="26" t="s">
        <v>22</v>
      </c>
      <c r="D22" s="25" t="s">
        <v>46</v>
      </c>
      <c r="E22" s="21" t="e">
        <f>D22*(E21+E20)</f>
        <v>#VALUE!</v>
      </c>
    </row>
    <row r="23" spans="1:5">
      <c r="A23" s="16" t="s">
        <v>12</v>
      </c>
      <c r="B23" s="13"/>
      <c r="C23" s="14"/>
      <c r="D23" s="14"/>
      <c r="E23" s="15" t="e">
        <f>E22+E21+E20+E15</f>
        <v>#VALUE!</v>
      </c>
    </row>
    <row r="24" spans="1:5">
      <c r="A24" s="16" t="s">
        <v>13</v>
      </c>
      <c r="B24" s="13"/>
      <c r="C24" s="14"/>
      <c r="D24" s="14"/>
      <c r="E24" s="23" t="e">
        <f>E23*12</f>
        <v>#VALUE!</v>
      </c>
    </row>
    <row r="25" spans="1:5">
      <c r="A25" s="16"/>
      <c r="B25" s="13"/>
      <c r="C25" s="14"/>
      <c r="D25" s="14"/>
      <c r="E25" s="15"/>
    </row>
    <row r="26" spans="1:5">
      <c r="A26" s="27"/>
      <c r="B26" s="28"/>
      <c r="C26" s="29"/>
      <c r="D26" s="29"/>
      <c r="E26" s="30"/>
    </row>
    <row r="27" spans="1:5">
      <c r="A27" s="31" t="s">
        <v>25</v>
      </c>
    </row>
    <row r="28" spans="1:5" s="33" customFormat="1">
      <c r="A28" s="122"/>
      <c r="B28" s="122" t="s">
        <v>51</v>
      </c>
      <c r="C28" s="121" t="s">
        <v>52</v>
      </c>
      <c r="D28" s="119" t="s">
        <v>53</v>
      </c>
      <c r="E28" s="120"/>
    </row>
    <row r="29" spans="1:5" s="33" customFormat="1">
      <c r="A29" s="122"/>
      <c r="B29" s="122"/>
      <c r="C29" s="121"/>
      <c r="D29" s="40" t="s">
        <v>54</v>
      </c>
      <c r="E29" s="15" t="s">
        <v>55</v>
      </c>
    </row>
    <row r="30" spans="1:5">
      <c r="A30" s="10" t="s">
        <v>26</v>
      </c>
      <c r="B30" s="9" t="s">
        <v>28</v>
      </c>
      <c r="C30" s="19" t="s">
        <v>27</v>
      </c>
      <c r="D30" s="19" t="s">
        <v>23</v>
      </c>
      <c r="E30" s="7" t="e">
        <f>D30*C30</f>
        <v>#VALUE!</v>
      </c>
    </row>
    <row r="31" spans="1:5">
      <c r="A31" s="10"/>
      <c r="B31" s="9" t="s">
        <v>104</v>
      </c>
      <c r="C31" s="19" t="s">
        <v>27</v>
      </c>
      <c r="D31" s="19" t="s">
        <v>23</v>
      </c>
      <c r="E31" s="7" t="e">
        <f t="shared" ref="E31:E33" si="1">D31*C31</f>
        <v>#VALUE!</v>
      </c>
    </row>
    <row r="32" spans="1:5">
      <c r="A32" s="10"/>
      <c r="B32" s="9" t="s">
        <v>29</v>
      </c>
      <c r="C32" s="19" t="s">
        <v>27</v>
      </c>
      <c r="D32" s="19" t="s">
        <v>23</v>
      </c>
      <c r="E32" s="7" t="e">
        <f t="shared" si="1"/>
        <v>#VALUE!</v>
      </c>
    </row>
    <row r="33" spans="1:5">
      <c r="A33" s="10"/>
      <c r="B33" s="9" t="s">
        <v>109</v>
      </c>
      <c r="C33" s="19" t="s">
        <v>27</v>
      </c>
      <c r="D33" s="19" t="s">
        <v>23</v>
      </c>
      <c r="E33" s="7" t="e">
        <f t="shared" si="1"/>
        <v>#VALUE!</v>
      </c>
    </row>
    <row r="34" spans="1:5" s="33" customFormat="1">
      <c r="A34" s="16"/>
      <c r="B34" s="32" t="s">
        <v>34</v>
      </c>
      <c r="C34" s="24">
        <f>SUM(C30:C32)</f>
        <v>0</v>
      </c>
      <c r="D34" s="24"/>
      <c r="E34" s="15" t="e">
        <f>SUM(E30:E33)</f>
        <v>#VALUE!</v>
      </c>
    </row>
    <row r="35" spans="1:5">
      <c r="A35" s="10" t="s">
        <v>30</v>
      </c>
      <c r="B35" s="9" t="s">
        <v>31</v>
      </c>
      <c r="C35" s="5"/>
      <c r="D35" s="19" t="s">
        <v>17</v>
      </c>
      <c r="E35" s="21" t="e">
        <f>D35*1</f>
        <v>#VALUE!</v>
      </c>
    </row>
    <row r="36" spans="1:5">
      <c r="A36" s="10"/>
      <c r="B36" s="9" t="s">
        <v>37</v>
      </c>
      <c r="C36" s="5"/>
      <c r="D36" s="19" t="s">
        <v>18</v>
      </c>
      <c r="E36" s="21" t="e">
        <f>D36*1</f>
        <v>#VALUE!</v>
      </c>
    </row>
    <row r="37" spans="1:5">
      <c r="A37" s="10"/>
      <c r="B37" s="9" t="s">
        <v>107</v>
      </c>
      <c r="C37" s="5"/>
      <c r="D37" s="19" t="s">
        <v>108</v>
      </c>
      <c r="E37" s="21" t="e">
        <f>D37*1</f>
        <v>#VALUE!</v>
      </c>
    </row>
    <row r="38" spans="1:5" s="33" customFormat="1">
      <c r="A38" s="16"/>
      <c r="B38" s="13" t="s">
        <v>35</v>
      </c>
      <c r="C38" s="14"/>
      <c r="D38" s="14">
        <f>SUM(D35:D36)</f>
        <v>0</v>
      </c>
      <c r="E38" s="35" t="e">
        <f>SUM(E35:E37)</f>
        <v>#VALUE!</v>
      </c>
    </row>
    <row r="39" spans="1:5" s="33" customFormat="1">
      <c r="A39" s="34" t="s">
        <v>42</v>
      </c>
      <c r="B39" s="13"/>
      <c r="C39" s="14"/>
      <c r="D39" s="14"/>
      <c r="E39" s="23" t="e">
        <f>E38+E34</f>
        <v>#VALUE!</v>
      </c>
    </row>
    <row r="40" spans="1:5">
      <c r="A40" s="10" t="s">
        <v>40</v>
      </c>
      <c r="B40" s="9" t="s">
        <v>41</v>
      </c>
      <c r="C40" s="5"/>
      <c r="D40" s="5" t="s">
        <v>45</v>
      </c>
      <c r="E40" s="21" t="e">
        <f>D40*E39</f>
        <v>#VALUE!</v>
      </c>
    </row>
    <row r="41" spans="1:5">
      <c r="A41" s="10" t="s">
        <v>43</v>
      </c>
      <c r="B41" s="9" t="s">
        <v>44</v>
      </c>
      <c r="C41" s="5" t="s">
        <v>22</v>
      </c>
      <c r="D41" s="5" t="s">
        <v>46</v>
      </c>
      <c r="E41" s="21" t="e">
        <f>D41*(E39+E40)</f>
        <v>#VALUE!</v>
      </c>
    </row>
    <row r="42" spans="1:5" s="33" customFormat="1">
      <c r="A42" s="16" t="s">
        <v>47</v>
      </c>
      <c r="B42" s="13"/>
      <c r="C42" s="14"/>
      <c r="D42" s="14"/>
      <c r="E42" s="15" t="e">
        <f>E41+E40+E39</f>
        <v>#VALUE!</v>
      </c>
    </row>
    <row r="43" spans="1:5" s="33" customFormat="1">
      <c r="A43" s="16" t="s">
        <v>48</v>
      </c>
      <c r="B43" s="13"/>
      <c r="C43" s="14"/>
      <c r="D43" s="14"/>
      <c r="E43" s="23" t="e">
        <f>E42*12</f>
        <v>#VALUE!</v>
      </c>
    </row>
    <row r="46" spans="1:5" s="33" customFormat="1">
      <c r="A46" s="17" t="s">
        <v>49</v>
      </c>
      <c r="B46" s="36" t="e">
        <f>E42+E23</f>
        <v>#VALUE!</v>
      </c>
      <c r="C46" s="37"/>
      <c r="D46" s="37"/>
      <c r="E46" s="38"/>
    </row>
    <row r="47" spans="1:5" s="33" customFormat="1">
      <c r="A47" s="17" t="s">
        <v>50</v>
      </c>
      <c r="B47" s="39" t="e">
        <f>B46*12</f>
        <v>#VALUE!</v>
      </c>
      <c r="C47" s="37"/>
      <c r="D47" s="37"/>
      <c r="E47" s="38"/>
    </row>
  </sheetData>
  <mergeCells count="9">
    <mergeCell ref="A1:E1"/>
    <mergeCell ref="D28:E28"/>
    <mergeCell ref="C28:C29"/>
    <mergeCell ref="B28:B29"/>
    <mergeCell ref="A28:A29"/>
    <mergeCell ref="A3:A4"/>
    <mergeCell ref="B3:B4"/>
    <mergeCell ref="C3:C4"/>
    <mergeCell ref="D4:E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18" sqref="E18"/>
    </sheetView>
  </sheetViews>
  <sheetFormatPr defaultRowHeight="16.5"/>
  <cols>
    <col min="1" max="1" width="14.25" style="1" customWidth="1"/>
    <col min="2" max="2" width="34.125" style="2" bestFit="1" customWidth="1"/>
    <col min="3" max="3" width="25.75" style="3" bestFit="1" customWidth="1"/>
    <col min="4" max="4" width="65.875" style="3" bestFit="1" customWidth="1"/>
    <col min="5" max="5" width="13.375" style="4" bestFit="1" customWidth="1"/>
  </cols>
  <sheetData>
    <row r="1" spans="1:5" ht="27" customHeight="1">
      <c r="A1" s="118" t="s">
        <v>127</v>
      </c>
      <c r="B1" s="118"/>
      <c r="C1" s="118"/>
      <c r="D1" s="118"/>
      <c r="E1" s="118"/>
    </row>
    <row r="2" spans="1:5">
      <c r="A2" s="31" t="s">
        <v>24</v>
      </c>
    </row>
    <row r="3" spans="1:5">
      <c r="A3" s="123"/>
      <c r="B3" s="123" t="s">
        <v>0</v>
      </c>
      <c r="C3" s="124" t="s">
        <v>14</v>
      </c>
      <c r="D3" s="5"/>
      <c r="E3" s="63"/>
    </row>
    <row r="4" spans="1:5">
      <c r="A4" s="123"/>
      <c r="B4" s="123"/>
      <c r="C4" s="125"/>
      <c r="D4" s="119" t="s">
        <v>20</v>
      </c>
      <c r="E4" s="120"/>
    </row>
    <row r="5" spans="1:5">
      <c r="A5" s="63"/>
      <c r="B5" s="63"/>
      <c r="C5" s="5"/>
      <c r="D5" s="20" t="s">
        <v>32</v>
      </c>
      <c r="E5" s="7" t="s">
        <v>1</v>
      </c>
    </row>
    <row r="6" spans="1:5">
      <c r="A6" s="8" t="s">
        <v>2</v>
      </c>
      <c r="B6" s="9" t="s">
        <v>128</v>
      </c>
      <c r="C6" s="19" t="s">
        <v>27</v>
      </c>
      <c r="D6" s="19" t="s">
        <v>180</v>
      </c>
      <c r="E6" s="7" t="e">
        <f>C6*D6</f>
        <v>#VALUE!</v>
      </c>
    </row>
    <row r="7" spans="1:5">
      <c r="A7" s="11"/>
      <c r="B7" s="9" t="s">
        <v>174</v>
      </c>
      <c r="C7" s="19" t="s">
        <v>27</v>
      </c>
      <c r="D7" s="19" t="s">
        <v>180</v>
      </c>
      <c r="E7" s="7" t="e">
        <f t="shared" ref="E7:E10" si="0">C7*D7</f>
        <v>#VALUE!</v>
      </c>
    </row>
    <row r="8" spans="1:5">
      <c r="A8" s="11"/>
      <c r="B8" s="9" t="s">
        <v>98</v>
      </c>
      <c r="C8" s="55" t="s">
        <v>100</v>
      </c>
      <c r="D8" s="19" t="s">
        <v>180</v>
      </c>
      <c r="E8" s="21" t="e">
        <f>D8*2</f>
        <v>#VALUE!</v>
      </c>
    </row>
    <row r="9" spans="1:5">
      <c r="A9" s="11"/>
      <c r="B9" s="9" t="s">
        <v>99</v>
      </c>
      <c r="C9" s="55" t="s">
        <v>101</v>
      </c>
      <c r="D9" s="19" t="s">
        <v>180</v>
      </c>
      <c r="E9" s="21" t="e">
        <f>D9*7</f>
        <v>#VALUE!</v>
      </c>
    </row>
    <row r="10" spans="1:5">
      <c r="A10" s="11"/>
      <c r="B10" s="9" t="s">
        <v>134</v>
      </c>
      <c r="C10" s="19" t="s">
        <v>27</v>
      </c>
      <c r="D10" s="19" t="s">
        <v>180</v>
      </c>
      <c r="E10" s="7" t="e">
        <f t="shared" si="0"/>
        <v>#VALUE!</v>
      </c>
    </row>
    <row r="11" spans="1:5">
      <c r="A11" s="12"/>
      <c r="B11" s="13" t="s">
        <v>8</v>
      </c>
      <c r="C11" s="62">
        <f>SUM(C6:C10)</f>
        <v>0</v>
      </c>
      <c r="D11" s="62"/>
      <c r="E11" s="15" t="e">
        <f>SUM(E6:E10)</f>
        <v>#VALUE!</v>
      </c>
    </row>
    <row r="12" spans="1:5">
      <c r="A12" s="8" t="s">
        <v>30</v>
      </c>
      <c r="B12" s="9" t="s">
        <v>90</v>
      </c>
      <c r="C12" s="5"/>
      <c r="D12" s="19" t="s">
        <v>92</v>
      </c>
      <c r="E12" s="21" t="e">
        <f>D12*1</f>
        <v>#VALUE!</v>
      </c>
    </row>
    <row r="13" spans="1:5">
      <c r="A13" s="11"/>
      <c r="B13" s="9" t="s">
        <v>91</v>
      </c>
      <c r="C13" s="5"/>
      <c r="D13" s="19" t="s">
        <v>93</v>
      </c>
      <c r="E13" s="21" t="e">
        <f>D13*1</f>
        <v>#VALUE!</v>
      </c>
    </row>
    <row r="14" spans="1:5">
      <c r="A14" s="12"/>
      <c r="B14" s="13" t="s">
        <v>9</v>
      </c>
      <c r="C14" s="62">
        <f>SUM(C12:C13)</f>
        <v>0</v>
      </c>
      <c r="D14" s="62"/>
      <c r="E14" s="15" t="e">
        <f>E13+E12</f>
        <v>#VALUE!</v>
      </c>
    </row>
    <row r="15" spans="1:5">
      <c r="A15" s="16" t="s">
        <v>175</v>
      </c>
      <c r="B15" s="65" t="s">
        <v>186</v>
      </c>
      <c r="C15" s="62"/>
      <c r="D15" s="19" t="s">
        <v>181</v>
      </c>
      <c r="E15" s="23" t="e">
        <f>D15*1</f>
        <v>#VALUE!</v>
      </c>
    </row>
    <row r="16" spans="1:5">
      <c r="A16" s="16" t="s">
        <v>138</v>
      </c>
      <c r="B16" s="65" t="s">
        <v>139</v>
      </c>
      <c r="C16" s="83" t="s">
        <v>188</v>
      </c>
      <c r="D16" s="85" t="e">
        <f>E11+E14+E15</f>
        <v>#VALUE!</v>
      </c>
      <c r="E16" s="15" t="e">
        <f>D16*B16</f>
        <v>#VALUE!</v>
      </c>
    </row>
    <row r="17" spans="1:5">
      <c r="A17" s="66" t="s">
        <v>140</v>
      </c>
      <c r="B17" s="67"/>
      <c r="C17" s="68"/>
      <c r="D17" s="68"/>
      <c r="E17" s="69" t="e">
        <f>E11+E14+E15+E16</f>
        <v>#VALUE!</v>
      </c>
    </row>
    <row r="18" spans="1:5">
      <c r="A18" s="66" t="s">
        <v>141</v>
      </c>
      <c r="B18" s="67"/>
      <c r="C18" s="68"/>
      <c r="D18" s="68"/>
      <c r="E18" s="70" t="e">
        <f>E17*12</f>
        <v>#VALUE!</v>
      </c>
    </row>
    <row r="19" spans="1:5" ht="49.5">
      <c r="A19" s="127" t="s">
        <v>191</v>
      </c>
      <c r="B19" s="22" t="s">
        <v>194</v>
      </c>
      <c r="C19" s="62"/>
      <c r="D19" s="64" t="s">
        <v>136</v>
      </c>
      <c r="E19" s="23"/>
    </row>
    <row r="20" spans="1:5" ht="41.25" customHeight="1">
      <c r="A20" s="128"/>
      <c r="B20" s="22" t="s">
        <v>135</v>
      </c>
      <c r="C20" s="5"/>
      <c r="D20" s="64" t="s">
        <v>137</v>
      </c>
      <c r="E20" s="23"/>
    </row>
    <row r="21" spans="1:5" ht="27.75" customHeight="1">
      <c r="A21" s="126" t="s">
        <v>182</v>
      </c>
      <c r="B21" s="126"/>
      <c r="C21" s="126"/>
      <c r="D21" s="126"/>
      <c r="E21" s="126"/>
    </row>
  </sheetData>
  <mergeCells count="7">
    <mergeCell ref="A21:E21"/>
    <mergeCell ref="A19:A20"/>
    <mergeCell ref="A1:E1"/>
    <mergeCell ref="A3:A4"/>
    <mergeCell ref="B3:B4"/>
    <mergeCell ref="C3:C4"/>
    <mergeCell ref="D4:E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C28" sqref="C28"/>
    </sheetView>
  </sheetViews>
  <sheetFormatPr defaultRowHeight="16.5"/>
  <cols>
    <col min="1" max="1" width="21.25" style="1" bestFit="1" customWidth="1"/>
    <col min="2" max="2" width="29.875" style="2" customWidth="1"/>
    <col min="3" max="3" width="25.75" style="3" bestFit="1" customWidth="1"/>
    <col min="4" max="4" width="57.25" style="3" bestFit="1" customWidth="1"/>
    <col min="5" max="5" width="13.375" style="4" bestFit="1" customWidth="1"/>
  </cols>
  <sheetData>
    <row r="1" spans="1:5" ht="27" customHeight="1">
      <c r="A1" s="118" t="s">
        <v>142</v>
      </c>
      <c r="B1" s="118"/>
      <c r="C1" s="118"/>
      <c r="D1" s="118"/>
      <c r="E1" s="118"/>
    </row>
    <row r="2" spans="1:5">
      <c r="A2" s="31" t="s">
        <v>25</v>
      </c>
    </row>
    <row r="3" spans="1:5" s="33" customFormat="1">
      <c r="A3" s="122"/>
      <c r="B3" s="122" t="s">
        <v>0</v>
      </c>
      <c r="C3" s="121" t="s">
        <v>14</v>
      </c>
      <c r="D3" s="119" t="s">
        <v>20</v>
      </c>
      <c r="E3" s="120"/>
    </row>
    <row r="4" spans="1:5" s="33" customFormat="1">
      <c r="A4" s="122"/>
      <c r="B4" s="122"/>
      <c r="C4" s="121"/>
      <c r="D4" s="40" t="s">
        <v>54</v>
      </c>
      <c r="E4" s="15" t="s">
        <v>1</v>
      </c>
    </row>
    <row r="5" spans="1:5">
      <c r="A5" s="10" t="s">
        <v>2</v>
      </c>
      <c r="B5" s="9" t="s">
        <v>126</v>
      </c>
      <c r="C5" s="19" t="s">
        <v>27</v>
      </c>
      <c r="D5" s="19" t="s">
        <v>184</v>
      </c>
      <c r="E5" s="7" t="e">
        <f>D5*C5</f>
        <v>#VALUE!</v>
      </c>
    </row>
    <row r="6" spans="1:5">
      <c r="A6" s="10"/>
      <c r="B6" s="9" t="s">
        <v>177</v>
      </c>
      <c r="C6" s="19" t="s">
        <v>27</v>
      </c>
      <c r="D6" s="19" t="s">
        <v>184</v>
      </c>
      <c r="E6" s="7" t="e">
        <f t="shared" ref="E6:E9" si="0">D6*C6</f>
        <v>#VALUE!</v>
      </c>
    </row>
    <row r="7" spans="1:5">
      <c r="A7" s="10"/>
      <c r="B7" s="9" t="s">
        <v>29</v>
      </c>
      <c r="C7" s="19" t="s">
        <v>27</v>
      </c>
      <c r="D7" s="19" t="s">
        <v>184</v>
      </c>
      <c r="E7" s="7" t="e">
        <f t="shared" si="0"/>
        <v>#VALUE!</v>
      </c>
    </row>
    <row r="8" spans="1:5">
      <c r="A8" s="10"/>
      <c r="B8" s="9" t="s">
        <v>109</v>
      </c>
      <c r="C8" s="19" t="s">
        <v>27</v>
      </c>
      <c r="D8" s="19" t="s">
        <v>184</v>
      </c>
      <c r="E8" s="7" t="e">
        <f t="shared" si="0"/>
        <v>#VALUE!</v>
      </c>
    </row>
    <row r="9" spans="1:5">
      <c r="A9" s="10"/>
      <c r="B9" s="9" t="s">
        <v>143</v>
      </c>
      <c r="C9" s="19" t="s">
        <v>27</v>
      </c>
      <c r="D9" s="19" t="s">
        <v>184</v>
      </c>
      <c r="E9" s="7" t="e">
        <f t="shared" si="0"/>
        <v>#VALUE!</v>
      </c>
    </row>
    <row r="10" spans="1:5" s="33" customFormat="1">
      <c r="A10" s="16"/>
      <c r="B10" s="32" t="s">
        <v>8</v>
      </c>
      <c r="C10" s="24">
        <f>SUM(C5:C9)</f>
        <v>0</v>
      </c>
      <c r="D10" s="24"/>
      <c r="E10" s="15" t="e">
        <f>SUM(E5:E9)</f>
        <v>#VALUE!</v>
      </c>
    </row>
    <row r="11" spans="1:5">
      <c r="A11" s="10" t="s">
        <v>30</v>
      </c>
      <c r="B11" s="9" t="s">
        <v>31</v>
      </c>
      <c r="C11" s="5"/>
      <c r="D11" s="19" t="s">
        <v>17</v>
      </c>
      <c r="E11" s="21" t="e">
        <f>D11*1</f>
        <v>#VALUE!</v>
      </c>
    </row>
    <row r="12" spans="1:5">
      <c r="A12" s="10"/>
      <c r="B12" s="9" t="s">
        <v>37</v>
      </c>
      <c r="C12" s="5"/>
      <c r="D12" s="19" t="s">
        <v>18</v>
      </c>
      <c r="E12" s="21" t="e">
        <f>D12*1</f>
        <v>#VALUE!</v>
      </c>
    </row>
    <row r="13" spans="1:5">
      <c r="A13" s="10"/>
      <c r="B13" s="9" t="s">
        <v>107</v>
      </c>
      <c r="C13" s="5"/>
      <c r="D13" s="19" t="s">
        <v>108</v>
      </c>
      <c r="E13" s="21" t="e">
        <f>D13*1</f>
        <v>#VALUE!</v>
      </c>
    </row>
    <row r="14" spans="1:5">
      <c r="A14" s="10"/>
      <c r="B14" s="9" t="s">
        <v>144</v>
      </c>
      <c r="C14" s="5"/>
      <c r="D14" s="19" t="s">
        <v>145</v>
      </c>
      <c r="E14" s="21" t="e">
        <f>D14*1</f>
        <v>#VALUE!</v>
      </c>
    </row>
    <row r="15" spans="1:5" s="33" customFormat="1">
      <c r="A15" s="16"/>
      <c r="B15" s="13" t="s">
        <v>9</v>
      </c>
      <c r="C15" s="62"/>
      <c r="D15" s="62">
        <f>SUM(D11:D12)</f>
        <v>0</v>
      </c>
      <c r="E15" s="35" t="e">
        <f>SUM(E11:E14)</f>
        <v>#VALUE!</v>
      </c>
    </row>
    <row r="16" spans="1:5">
      <c r="A16" s="10" t="s">
        <v>183</v>
      </c>
      <c r="B16" s="65" t="s">
        <v>185</v>
      </c>
      <c r="C16" s="5"/>
      <c r="D16" s="19" t="s">
        <v>187</v>
      </c>
      <c r="E16" s="21" t="e">
        <f>D16*1</f>
        <v>#VALUE!</v>
      </c>
    </row>
    <row r="17" spans="1:5" s="33" customFormat="1">
      <c r="A17" s="16" t="s">
        <v>189</v>
      </c>
      <c r="B17" s="32" t="s">
        <v>190</v>
      </c>
      <c r="C17" s="83" t="s">
        <v>22</v>
      </c>
      <c r="D17" s="85" t="e">
        <f>E10+E15+E16</f>
        <v>#VALUE!</v>
      </c>
      <c r="E17" s="23" t="e">
        <f>D17*B17</f>
        <v>#VALUE!</v>
      </c>
    </row>
    <row r="18" spans="1:5" s="33" customFormat="1">
      <c r="A18" s="86" t="s">
        <v>12</v>
      </c>
      <c r="B18" s="87"/>
      <c r="C18" s="88"/>
      <c r="D18" s="88"/>
      <c r="E18" s="89" t="e">
        <f>E10+E15+E16+E17</f>
        <v>#VALUE!</v>
      </c>
    </row>
    <row r="19" spans="1:5" s="33" customFormat="1">
      <c r="A19" s="86" t="s">
        <v>13</v>
      </c>
      <c r="B19" s="87"/>
      <c r="C19" s="88"/>
      <c r="D19" s="88"/>
      <c r="E19" s="90" t="e">
        <f>E18*12</f>
        <v>#VALUE!</v>
      </c>
    </row>
    <row r="20" spans="1:5" s="33" customFormat="1" ht="52.5" customHeight="1">
      <c r="A20" s="16" t="s">
        <v>192</v>
      </c>
      <c r="B20" s="22" t="s">
        <v>193</v>
      </c>
      <c r="C20" s="84"/>
      <c r="D20" s="64" t="s">
        <v>137</v>
      </c>
      <c r="E20" s="23"/>
    </row>
    <row r="21" spans="1:5" ht="30" customHeight="1">
      <c r="A21" s="126" t="s">
        <v>146</v>
      </c>
      <c r="B21" s="126"/>
      <c r="C21" s="126"/>
      <c r="D21" s="126"/>
      <c r="E21" s="126"/>
    </row>
  </sheetData>
  <mergeCells count="6">
    <mergeCell ref="A21:E21"/>
    <mergeCell ref="A1:E1"/>
    <mergeCell ref="A3:A4"/>
    <mergeCell ref="B3:B4"/>
    <mergeCell ref="C3:C4"/>
    <mergeCell ref="D3:E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马金铺保洁绿化区域面积及要求</vt:lpstr>
      <vt:lpstr>南坝服务质量要求及范围</vt:lpstr>
      <vt:lpstr>招标文件-报价模板</vt:lpstr>
      <vt:lpstr>马金铺物业服务报价</vt:lpstr>
      <vt:lpstr>南坝物业服务报价</vt:lpstr>
      <vt:lpstr>马金铺物业服务报价!Print_Titles</vt:lpstr>
      <vt:lpstr>南坝物业服务报价!Print_Titles</vt:lpstr>
      <vt:lpstr>'招标文件-报价模板'!Print_Titles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2019-11-12T01:32:45Z</dcterms:modified>
</cp:coreProperties>
</file>